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Korisnik\Desktop\Dokumenti\UD KVARNER\J A V N A   N A B A V A\PLANOVI NABAVE\2026\"/>
    </mc:Choice>
  </mc:AlternateContent>
  <xr:revisionPtr revIDLastSave="0" documentId="13_ncr:1_{9F3CEFEC-DA57-4AB0-8A21-BB113781E597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Plan nabave 2025" sheetId="3" r:id="rId1"/>
  </sheets>
  <definedNames>
    <definedName name="_xlnm.Print_Titles" localSheetId="0">'Plan nabave 2025'!$3:$4</definedName>
    <definedName name="_xlnm.Print_Area" localSheetId="0">'Plan nabave 2025'!$A$1:$L$55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9" i="3" l="1"/>
  <c r="E49" i="3"/>
  <c r="E39" i="3"/>
  <c r="E50" i="3" s="1"/>
  <c r="F38" i="3"/>
  <c r="F39" i="3" s="1"/>
  <c r="F50" i="3" s="1"/>
  <c r="E35" i="3"/>
  <c r="F24" i="3"/>
  <c r="E8" i="3"/>
  <c r="F19" i="3"/>
  <c r="F20" i="3"/>
  <c r="F18" i="3"/>
  <c r="F6" i="3"/>
  <c r="F34" i="3" l="1"/>
  <c r="F35" i="3" s="1"/>
  <c r="F7" i="3"/>
  <c r="F8" i="3" s="1"/>
  <c r="F15" i="3"/>
  <c r="F47" i="3"/>
  <c r="E44" i="3"/>
  <c r="F43" i="3"/>
  <c r="F48" i="3"/>
  <c r="F30" i="3"/>
  <c r="F29" i="3"/>
  <c r="F21" i="3"/>
  <c r="F17" i="3"/>
  <c r="F16" i="3"/>
  <c r="F25" i="3"/>
  <c r="F23" i="3"/>
  <c r="F22" i="3"/>
  <c r="F12" i="3"/>
  <c r="F42" i="3"/>
  <c r="F44" i="3" l="1"/>
  <c r="F31" i="3"/>
  <c r="F26" i="3"/>
  <c r="E26" i="3"/>
  <c r="E31" i="3"/>
</calcChain>
</file>

<file path=xl/sharedStrings.xml><?xml version="1.0" encoding="utf-8"?>
<sst xmlns="http://schemas.openxmlformats.org/spreadsheetml/2006/main" count="135" uniqueCount="112">
  <si>
    <t>Redni broj</t>
  </si>
  <si>
    <t>Evidencijski broj nabave</t>
  </si>
  <si>
    <t>Predmet nabave</t>
  </si>
  <si>
    <t xml:space="preserve">CPV </t>
  </si>
  <si>
    <t>Procijenjena vrijednost nabave</t>
  </si>
  <si>
    <t>Planirana vrijednost nabave</t>
  </si>
  <si>
    <t>Vrsta postupka</t>
  </si>
  <si>
    <t xml:space="preserve">     Grupe</t>
  </si>
  <si>
    <t>Ugovor / Okvrini sporazum</t>
  </si>
  <si>
    <t>Planirani početak postupka</t>
  </si>
  <si>
    <t>Planirano trajanje ugovora / OS</t>
  </si>
  <si>
    <t>Napomena</t>
  </si>
  <si>
    <t>15500000-3</t>
  </si>
  <si>
    <t>Jednostavna nabava</t>
  </si>
  <si>
    <t>15811000-6</t>
  </si>
  <si>
    <t>15331000-7</t>
  </si>
  <si>
    <t>15800000-6</t>
  </si>
  <si>
    <t xml:space="preserve">  15863000-5 </t>
  </si>
  <si>
    <t xml:space="preserve">  03222000-3</t>
  </si>
  <si>
    <t xml:space="preserve">  15411100-3</t>
  </si>
  <si>
    <t xml:space="preserve">  33700000-7</t>
  </si>
  <si>
    <t xml:space="preserve">  39831200-8</t>
  </si>
  <si>
    <t>15200000-0</t>
  </si>
  <si>
    <t>03200000-0</t>
  </si>
  <si>
    <t>_________________________</t>
  </si>
  <si>
    <t xml:space="preserve">UKUPNO JEDNOSTAVNA NABAVA: </t>
  </si>
  <si>
    <t>15851100-9</t>
  </si>
  <si>
    <t>15850000-1</t>
  </si>
  <si>
    <t>NAMIRNICE:</t>
  </si>
  <si>
    <t>RADOVI:</t>
  </si>
  <si>
    <t>MATERIJAL I SREDSTVA ZA ČIŠĆENJE I ODRŽAVANJE:</t>
  </si>
  <si>
    <t>45000000-7</t>
  </si>
  <si>
    <t>Ukupno namirnice:</t>
  </si>
  <si>
    <t>Ukupno materijal i sredstva za čišćenje i održavanje:</t>
  </si>
  <si>
    <t>Ukupno radovi:</t>
  </si>
  <si>
    <t>Ukupno sitan inventar:</t>
  </si>
  <si>
    <t>SITAN INVENTAR:</t>
  </si>
  <si>
    <t>Grupa 1.</t>
  </si>
  <si>
    <t>Grupa 2.</t>
  </si>
  <si>
    <t>39516100-3</t>
  </si>
  <si>
    <t>39512000-4</t>
  </si>
  <si>
    <t>34928310-4</t>
  </si>
  <si>
    <t>Ukupno oprema:</t>
  </si>
  <si>
    <t>39314000-6</t>
  </si>
  <si>
    <t>OPREMA:</t>
  </si>
  <si>
    <t>JAVNA NABAVA</t>
  </si>
  <si>
    <t>1. KVARTAL</t>
  </si>
  <si>
    <t>Otvoreni postupak</t>
  </si>
  <si>
    <t>Ravnateljica:</t>
  </si>
  <si>
    <t>Dubravka Alar Vičević, prof.</t>
  </si>
  <si>
    <t>Razni mliječni proizvodi, mliječni namazi i sirevi (procijenjena vrijednost grupe 9.500,00 eura)</t>
  </si>
  <si>
    <t>Mlijeko, jogurt i vrhnje (procijenjena vrijednost grupe 6.500,00 eura)</t>
  </si>
  <si>
    <t>Da</t>
  </si>
  <si>
    <t>Ugovor / Okvirni sporazum</t>
  </si>
  <si>
    <t>Ugovor</t>
  </si>
  <si>
    <t>45440000-3</t>
  </si>
  <si>
    <t>JEDNOSTAVNA NABAVA</t>
  </si>
  <si>
    <t>45423100-8</t>
  </si>
  <si>
    <t>01.01.-31.12.2026.</t>
  </si>
  <si>
    <t>15896000-5</t>
  </si>
  <si>
    <t>17-2026</t>
  </si>
  <si>
    <t>Nabava industrijske kuhinjske opreme - dobava i ugradnja centralne nape</t>
  </si>
  <si>
    <t>Urbroj: 2170-56-01-25-01</t>
  </si>
  <si>
    <t>Nabava proizvoda za unutarnje opremanje iz tekstilnih materijala (deke, jastuci)</t>
  </si>
  <si>
    <t xml:space="preserve">Nabava posteljnog rublja </t>
  </si>
  <si>
    <t>Nabava radova zamjena parnog kotla</t>
  </si>
  <si>
    <t>Nabava krovopokrivačkih radovi (sanacija/izmjena dijela krova)</t>
  </si>
  <si>
    <t>Nabava mliječnih proizvoda</t>
  </si>
  <si>
    <t>Nabava smrznute i konzervirane ribe</t>
  </si>
  <si>
    <t>Nabava svježeg voća</t>
  </si>
  <si>
    <t>Nabava svježeg povrća i krumpira</t>
  </si>
  <si>
    <t>Nabava čajeva, začina, sokova i kompota</t>
  </si>
  <si>
    <t>Nabava kruha i krušnih proizvoda</t>
  </si>
  <si>
    <t>Nabava konzerviranog i prerađenog povrća</t>
  </si>
  <si>
    <t>Nabava ulja</t>
  </si>
  <si>
    <t>Nabava lisnatog tijesta i njoka</t>
  </si>
  <si>
    <t>Nabava tjestenine</t>
  </si>
  <si>
    <t>Nabava ostalih prehrambenih proizvoda</t>
  </si>
  <si>
    <t>Nabava duboko smrznutih proizvoda od mesa peradi</t>
  </si>
  <si>
    <t>Nabava deterdženta za rublje i sredstva za čišćenje</t>
  </si>
  <si>
    <t>Nabava papirnate galanterije</t>
  </si>
  <si>
    <t xml:space="preserve">Nabava soboslikarskih radova </t>
  </si>
  <si>
    <t>Nabava radova za postavljanje sigurnosnih (zaštitnih) ograda na prozore</t>
  </si>
  <si>
    <r>
      <t xml:space="preserve">PLAN NABAVE ZA </t>
    </r>
    <r>
      <rPr>
        <b/>
        <i/>
        <u/>
        <sz val="20"/>
        <color theme="9" tint="-0.499984740745262"/>
        <rFont val="Arial"/>
        <family val="2"/>
        <charset val="238"/>
      </rPr>
      <t>2026</t>
    </r>
    <r>
      <rPr>
        <b/>
        <sz val="20"/>
        <color theme="1"/>
        <rFont val="Arial"/>
        <family val="2"/>
        <charset val="238"/>
      </rPr>
      <t>. GODINU</t>
    </r>
  </si>
  <si>
    <t>01-2026</t>
  </si>
  <si>
    <t>02-2026</t>
  </si>
  <si>
    <t>03-2026</t>
  </si>
  <si>
    <t>04-2026</t>
  </si>
  <si>
    <t>05-2026</t>
  </si>
  <si>
    <t>06-2026</t>
  </si>
  <si>
    <t>07-2026</t>
  </si>
  <si>
    <t>08-2026</t>
  </si>
  <si>
    <t>09-2026</t>
  </si>
  <si>
    <t>10-2026</t>
  </si>
  <si>
    <t>11-2026</t>
  </si>
  <si>
    <t>12-2026</t>
  </si>
  <si>
    <t>13-2026</t>
  </si>
  <si>
    <t>14-2026</t>
  </si>
  <si>
    <t>16-2026</t>
  </si>
  <si>
    <t>15-2026</t>
  </si>
  <si>
    <t>18-2026</t>
  </si>
  <si>
    <t>19-2026</t>
  </si>
  <si>
    <t>20-2026</t>
  </si>
  <si>
    <t>21-2026</t>
  </si>
  <si>
    <t>Plan nabave za 2026. godinu donijela je ravnateljica dana 22.12.2025. godine</t>
  </si>
  <si>
    <t>Klasa: 400-06/25-01/02</t>
  </si>
  <si>
    <t>USLUGA:</t>
  </si>
  <si>
    <t>Ukupno usluga:</t>
  </si>
  <si>
    <t>22-2026</t>
  </si>
  <si>
    <t xml:space="preserve">UKUPNO JAVNA NABAVA: </t>
  </si>
  <si>
    <t>Nabava usluge pranja posteljine</t>
  </si>
  <si>
    <t>983141000-6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</si>
</sst>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20"/>
      <color theme="1"/>
      <name val="Arial"/>
      <family val="2"/>
      <charset val="238"/>
    </font>
    <font>
      <b/>
      <sz val="20"/>
      <color theme="1"/>
      <name val="Calibri"/>
      <family val="2"/>
      <charset val="238"/>
      <scheme val="minor"/>
    </font>
    <font>
      <b/>
      <i/>
      <u/>
      <sz val="20"/>
      <color theme="9" tint="-0.499984740745262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i/>
      <sz val="12"/>
      <color theme="1"/>
      <name val="Arial"/>
      <family val="2"/>
      <charset val="238"/>
    </font>
    <font>
      <i/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7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0" xfId="0" applyFill="1"/>
    <xf numFmtId="0" fontId="0" fillId="3" borderId="0" xfId="0" applyFill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6" fillId="3" borderId="1" xfId="0" applyNumberFormat="1" applyFont="1" applyFill="1" applyBorder="1" applyAlignment="1">
      <alignment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49" fontId="6" fillId="3" borderId="1" xfId="0" applyNumberFormat="1" applyFont="1" applyFill="1" applyBorder="1" applyAlignment="1">
      <alignment vertical="center"/>
    </xf>
    <xf numFmtId="49" fontId="7" fillId="3" borderId="1" xfId="0" applyNumberFormat="1" applyFont="1" applyFill="1" applyBorder="1" applyAlignment="1">
      <alignment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vertical="center" wrapText="1"/>
    </xf>
    <xf numFmtId="4" fontId="6" fillId="3" borderId="1" xfId="0" applyNumberFormat="1" applyFont="1" applyFill="1" applyBorder="1" applyAlignment="1">
      <alignment horizontal="right" vertical="center"/>
    </xf>
    <xf numFmtId="49" fontId="6" fillId="3" borderId="12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4" fontId="6" fillId="6" borderId="1" xfId="0" applyNumberFormat="1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4" fontId="6" fillId="6" borderId="1" xfId="0" applyNumberFormat="1" applyFont="1" applyFill="1" applyBorder="1" applyAlignment="1">
      <alignment vertical="center"/>
    </xf>
    <xf numFmtId="49" fontId="5" fillId="3" borderId="1" xfId="0" applyNumberFormat="1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0" fontId="10" fillId="0" borderId="0" xfId="0" applyFont="1"/>
    <xf numFmtId="0" fontId="5" fillId="3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center" vertical="center" wrapText="1"/>
    </xf>
    <xf numFmtId="49" fontId="6" fillId="3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horizontal="center" vertical="center"/>
    </xf>
    <xf numFmtId="4" fontId="6" fillId="3" borderId="0" xfId="0" applyNumberFormat="1" applyFont="1" applyFill="1" applyBorder="1" applyAlignment="1">
      <alignment horizontal="right" vertical="center"/>
    </xf>
    <xf numFmtId="4" fontId="6" fillId="3" borderId="0" xfId="0" applyNumberFormat="1" applyFont="1" applyFill="1" applyBorder="1" applyAlignment="1">
      <alignment vertical="center"/>
    </xf>
    <xf numFmtId="4" fontId="4" fillId="7" borderId="1" xfId="0" applyNumberFormat="1" applyFont="1" applyFill="1" applyBorder="1" applyAlignment="1">
      <alignment vertical="center"/>
    </xf>
    <xf numFmtId="4" fontId="6" fillId="8" borderId="1" xfId="0" applyNumberFormat="1" applyFont="1" applyFill="1" applyBorder="1" applyAlignment="1">
      <alignment vertical="center"/>
    </xf>
    <xf numFmtId="4" fontId="6" fillId="8" borderId="1" xfId="0" applyNumberFormat="1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12" fillId="3" borderId="0" xfId="0" applyFont="1" applyFill="1"/>
    <xf numFmtId="0" fontId="7" fillId="3" borderId="1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4" fontId="4" fillId="3" borderId="10" xfId="0" applyNumberFormat="1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 vertical="center"/>
    </xf>
    <xf numFmtId="0" fontId="4" fillId="10" borderId="13" xfId="0" applyFont="1" applyFill="1" applyBorder="1" applyAlignment="1">
      <alignment horizontal="center" vertical="center"/>
    </xf>
    <xf numFmtId="0" fontId="4" fillId="10" borderId="1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1" fillId="9" borderId="1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5" fillId="3" borderId="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FF3300"/>
      <color rgb="FFCCFFFF"/>
      <color rgb="FFCCFFCC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"/>
  <sheetViews>
    <sheetView tabSelected="1" view="pageBreakPreview" zoomScaleNormal="100" zoomScaleSheetLayoutView="100" workbookViewId="0">
      <selection activeCell="C47" sqref="C47"/>
    </sheetView>
  </sheetViews>
  <sheetFormatPr defaultRowHeight="14.4" x14ac:dyDescent="0.3"/>
  <cols>
    <col min="1" max="1" width="7.21875" customWidth="1"/>
    <col min="2" max="2" width="13.5546875" customWidth="1"/>
    <col min="3" max="3" width="54.21875" bestFit="1" customWidth="1"/>
    <col min="4" max="4" width="14.88671875" bestFit="1" customWidth="1"/>
    <col min="5" max="5" width="14.44140625" customWidth="1"/>
    <col min="6" max="6" width="14.21875" customWidth="1"/>
    <col min="7" max="7" width="17.77734375" customWidth="1"/>
    <col min="8" max="8" width="7.5546875" bestFit="1" customWidth="1"/>
    <col min="9" max="9" width="11.44140625" customWidth="1"/>
    <col min="10" max="10" width="12.88671875" customWidth="1"/>
    <col min="11" max="11" width="16.6640625" customWidth="1"/>
    <col min="12" max="12" width="24.44140625" customWidth="1"/>
  </cols>
  <sheetData>
    <row r="1" spans="1:12" ht="25.8" x14ac:dyDescent="0.5">
      <c r="A1" s="89" t="s">
        <v>83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</row>
    <row r="3" spans="1:12" ht="46.8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1:12" ht="13.95" customHeight="1" x14ac:dyDescent="0.3">
      <c r="A4" s="3">
        <v>1</v>
      </c>
      <c r="B4" s="3">
        <v>2</v>
      </c>
      <c r="C4" s="3">
        <v>3</v>
      </c>
      <c r="D4" s="3">
        <v>4</v>
      </c>
      <c r="E4" s="4">
        <v>5</v>
      </c>
      <c r="F4" s="3">
        <v>6</v>
      </c>
      <c r="G4" s="3">
        <v>7</v>
      </c>
      <c r="H4" s="3">
        <v>8</v>
      </c>
      <c r="I4" s="3">
        <v>9</v>
      </c>
      <c r="J4" s="3">
        <v>10</v>
      </c>
      <c r="K4" s="3">
        <v>11</v>
      </c>
      <c r="L4" s="3">
        <v>12</v>
      </c>
    </row>
    <row r="5" spans="1:12" ht="28.2" customHeight="1" x14ac:dyDescent="0.3">
      <c r="A5" s="91" t="s">
        <v>45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</row>
    <row r="6" spans="1:12" s="2" customFormat="1" ht="45" x14ac:dyDescent="0.3">
      <c r="A6" s="5">
        <v>1</v>
      </c>
      <c r="B6" s="8" t="s">
        <v>84</v>
      </c>
      <c r="C6" s="14" t="s">
        <v>65</v>
      </c>
      <c r="D6" s="13" t="s">
        <v>57</v>
      </c>
      <c r="E6" s="11">
        <v>105000</v>
      </c>
      <c r="F6" s="11">
        <f>E6*1.25</f>
        <v>131250</v>
      </c>
      <c r="G6" s="22" t="s">
        <v>47</v>
      </c>
      <c r="H6" s="49" t="s">
        <v>52</v>
      </c>
      <c r="I6" s="50" t="s">
        <v>53</v>
      </c>
      <c r="J6" s="49" t="s">
        <v>46</v>
      </c>
      <c r="K6" s="49" t="s">
        <v>58</v>
      </c>
      <c r="L6" s="50"/>
    </row>
    <row r="7" spans="1:12" ht="30" customHeight="1" x14ac:dyDescent="0.3">
      <c r="A7" s="5">
        <v>2</v>
      </c>
      <c r="B7" s="8" t="s">
        <v>85</v>
      </c>
      <c r="C7" s="14" t="s">
        <v>66</v>
      </c>
      <c r="D7" s="28" t="s">
        <v>31</v>
      </c>
      <c r="E7" s="11">
        <v>130000</v>
      </c>
      <c r="F7" s="11">
        <f>E7*1.25</f>
        <v>162500</v>
      </c>
      <c r="G7" s="22" t="s">
        <v>47</v>
      </c>
      <c r="H7" s="49" t="s">
        <v>52</v>
      </c>
      <c r="I7" s="50" t="s">
        <v>54</v>
      </c>
      <c r="J7" s="49" t="s">
        <v>46</v>
      </c>
      <c r="K7" s="49" t="s">
        <v>58</v>
      </c>
      <c r="L7" s="50"/>
    </row>
    <row r="8" spans="1:12" ht="15.6" x14ac:dyDescent="0.3">
      <c r="A8" s="64" t="s">
        <v>109</v>
      </c>
      <c r="B8" s="65"/>
      <c r="C8" s="65"/>
      <c r="D8" s="66"/>
      <c r="E8" s="37">
        <f>E7+E6</f>
        <v>235000</v>
      </c>
      <c r="F8" s="37">
        <f>F7+F6</f>
        <v>293750</v>
      </c>
      <c r="G8" s="67"/>
      <c r="H8" s="68"/>
      <c r="I8" s="68"/>
      <c r="J8" s="68"/>
      <c r="K8" s="68"/>
      <c r="L8" s="69"/>
    </row>
    <row r="9" spans="1:12" ht="15.6" x14ac:dyDescent="0.3">
      <c r="A9" s="70"/>
      <c r="B9" s="71"/>
      <c r="C9" s="71"/>
      <c r="D9" s="71"/>
      <c r="E9" s="71"/>
      <c r="F9" s="71"/>
      <c r="G9" s="71"/>
      <c r="H9" s="71"/>
      <c r="I9" s="71"/>
      <c r="J9" s="71"/>
      <c r="K9" s="71"/>
      <c r="L9" s="72"/>
    </row>
    <row r="10" spans="1:12" ht="21.6" x14ac:dyDescent="0.3">
      <c r="A10" s="91" t="s">
        <v>56</v>
      </c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</row>
    <row r="11" spans="1:12" ht="15.6" x14ac:dyDescent="0.3">
      <c r="A11" s="51" t="s">
        <v>28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</row>
    <row r="12" spans="1:12" ht="30" x14ac:dyDescent="0.3">
      <c r="A12" s="5">
        <v>3</v>
      </c>
      <c r="B12" s="8" t="s">
        <v>86</v>
      </c>
      <c r="C12" s="14" t="s">
        <v>67</v>
      </c>
      <c r="D12" s="13" t="s">
        <v>12</v>
      </c>
      <c r="E12" s="11">
        <v>16000</v>
      </c>
      <c r="F12" s="11">
        <f>E12*1.25</f>
        <v>20000</v>
      </c>
      <c r="G12" s="22" t="s">
        <v>13</v>
      </c>
      <c r="H12" s="79"/>
      <c r="I12" s="79"/>
      <c r="J12" s="79"/>
      <c r="K12" s="79"/>
      <c r="L12" s="79"/>
    </row>
    <row r="13" spans="1:12" ht="30" x14ac:dyDescent="0.3">
      <c r="A13" s="77"/>
      <c r="B13" s="17" t="s">
        <v>37</v>
      </c>
      <c r="C13" s="46" t="s">
        <v>50</v>
      </c>
      <c r="D13" s="41"/>
      <c r="E13" s="36"/>
      <c r="F13" s="36"/>
      <c r="G13" s="32"/>
      <c r="H13" s="80"/>
      <c r="I13" s="79"/>
      <c r="J13" s="79"/>
      <c r="K13" s="79"/>
      <c r="L13" s="79"/>
    </row>
    <row r="14" spans="1:12" ht="30" x14ac:dyDescent="0.3">
      <c r="A14" s="78"/>
      <c r="B14" s="17" t="s">
        <v>38</v>
      </c>
      <c r="C14" s="46" t="s">
        <v>51</v>
      </c>
      <c r="D14" s="41"/>
      <c r="E14" s="36"/>
      <c r="F14" s="36"/>
      <c r="G14" s="32"/>
      <c r="H14" s="80"/>
      <c r="I14" s="79"/>
      <c r="J14" s="79"/>
      <c r="K14" s="79"/>
      <c r="L14" s="79"/>
    </row>
    <row r="15" spans="1:12" ht="30" x14ac:dyDescent="0.3">
      <c r="A15" s="5">
        <v>4</v>
      </c>
      <c r="B15" s="8" t="s">
        <v>87</v>
      </c>
      <c r="C15" s="14" t="s">
        <v>68</v>
      </c>
      <c r="D15" s="13" t="s">
        <v>22</v>
      </c>
      <c r="E15" s="11">
        <v>9000</v>
      </c>
      <c r="F15" s="11">
        <f>E15*1.25</f>
        <v>11250</v>
      </c>
      <c r="G15" s="22" t="s">
        <v>13</v>
      </c>
      <c r="H15" s="79"/>
      <c r="I15" s="79"/>
      <c r="J15" s="79"/>
      <c r="K15" s="79"/>
      <c r="L15" s="79"/>
    </row>
    <row r="16" spans="1:12" ht="30" x14ac:dyDescent="0.3">
      <c r="A16" s="5">
        <v>5</v>
      </c>
      <c r="B16" s="8" t="s">
        <v>88</v>
      </c>
      <c r="C16" s="15" t="s">
        <v>69</v>
      </c>
      <c r="D16" s="16" t="s">
        <v>18</v>
      </c>
      <c r="E16" s="11">
        <v>11000</v>
      </c>
      <c r="F16" s="11">
        <f>E16*1.05</f>
        <v>11550</v>
      </c>
      <c r="G16" s="12" t="s">
        <v>13</v>
      </c>
      <c r="H16" s="79"/>
      <c r="I16" s="79"/>
      <c r="J16" s="79"/>
      <c r="K16" s="79"/>
      <c r="L16" s="79"/>
    </row>
    <row r="17" spans="1:12" ht="30" x14ac:dyDescent="0.3">
      <c r="A17" s="5">
        <v>6</v>
      </c>
      <c r="B17" s="8" t="s">
        <v>89</v>
      </c>
      <c r="C17" s="15" t="s">
        <v>70</v>
      </c>
      <c r="D17" s="17" t="s">
        <v>23</v>
      </c>
      <c r="E17" s="11">
        <v>14500</v>
      </c>
      <c r="F17" s="11">
        <f>E17*1.05</f>
        <v>15225</v>
      </c>
      <c r="G17" s="12" t="s">
        <v>13</v>
      </c>
      <c r="H17" s="79"/>
      <c r="I17" s="79"/>
      <c r="J17" s="79"/>
      <c r="K17" s="79"/>
      <c r="L17" s="79"/>
    </row>
    <row r="18" spans="1:12" ht="30" x14ac:dyDescent="0.3">
      <c r="A18" s="5">
        <v>7</v>
      </c>
      <c r="B18" s="8" t="s">
        <v>90</v>
      </c>
      <c r="C18" s="18" t="s">
        <v>71</v>
      </c>
      <c r="D18" s="16" t="s">
        <v>17</v>
      </c>
      <c r="E18" s="11">
        <v>3000</v>
      </c>
      <c r="F18" s="11">
        <f>E18*1.25</f>
        <v>3750</v>
      </c>
      <c r="G18" s="12" t="s">
        <v>13</v>
      </c>
      <c r="H18" s="79"/>
      <c r="I18" s="79"/>
      <c r="J18" s="79"/>
      <c r="K18" s="79"/>
      <c r="L18" s="79"/>
    </row>
    <row r="19" spans="1:12" ht="27.6" customHeight="1" x14ac:dyDescent="0.3">
      <c r="A19" s="5">
        <v>8</v>
      </c>
      <c r="B19" s="8" t="s">
        <v>91</v>
      </c>
      <c r="C19" s="15" t="s">
        <v>72</v>
      </c>
      <c r="D19" s="17" t="s">
        <v>14</v>
      </c>
      <c r="E19" s="19">
        <v>15500</v>
      </c>
      <c r="F19" s="11">
        <f>E19*1.05</f>
        <v>16275</v>
      </c>
      <c r="G19" s="12" t="s">
        <v>13</v>
      </c>
      <c r="H19" s="79"/>
      <c r="I19" s="79"/>
      <c r="J19" s="79"/>
      <c r="K19" s="79"/>
      <c r="L19" s="79"/>
    </row>
    <row r="20" spans="1:12" ht="30" customHeight="1" x14ac:dyDescent="0.3">
      <c r="A20" s="5">
        <v>9</v>
      </c>
      <c r="B20" s="20" t="s">
        <v>92</v>
      </c>
      <c r="C20" s="9" t="s">
        <v>73</v>
      </c>
      <c r="D20" s="13" t="s">
        <v>15</v>
      </c>
      <c r="E20" s="11">
        <v>3500</v>
      </c>
      <c r="F20" s="11">
        <f>E20*1.25</f>
        <v>4375</v>
      </c>
      <c r="G20" s="12" t="s">
        <v>13</v>
      </c>
      <c r="H20" s="79"/>
      <c r="I20" s="79"/>
      <c r="J20" s="79"/>
      <c r="K20" s="79"/>
      <c r="L20" s="79"/>
    </row>
    <row r="21" spans="1:12" ht="30" x14ac:dyDescent="0.3">
      <c r="A21" s="5">
        <v>10</v>
      </c>
      <c r="B21" s="8" t="s">
        <v>93</v>
      </c>
      <c r="C21" s="18" t="s">
        <v>74</v>
      </c>
      <c r="D21" s="21" t="s">
        <v>19</v>
      </c>
      <c r="E21" s="19">
        <v>5500</v>
      </c>
      <c r="F21" s="11">
        <f>E21*1.05</f>
        <v>5775</v>
      </c>
      <c r="G21" s="12" t="s">
        <v>13</v>
      </c>
      <c r="H21" s="79"/>
      <c r="I21" s="79"/>
      <c r="J21" s="79"/>
      <c r="K21" s="79"/>
      <c r="L21" s="79"/>
    </row>
    <row r="22" spans="1:12" ht="30" customHeight="1" x14ac:dyDescent="0.3">
      <c r="A22" s="5">
        <v>11</v>
      </c>
      <c r="B22" s="8" t="s">
        <v>94</v>
      </c>
      <c r="C22" s="14" t="s">
        <v>75</v>
      </c>
      <c r="D22" s="6" t="s">
        <v>26</v>
      </c>
      <c r="E22" s="19">
        <v>4000</v>
      </c>
      <c r="F22" s="11">
        <f>E22*1.25</f>
        <v>5000</v>
      </c>
      <c r="G22" s="12" t="s">
        <v>13</v>
      </c>
      <c r="H22" s="79"/>
      <c r="I22" s="79"/>
      <c r="J22" s="79"/>
      <c r="K22" s="79"/>
      <c r="L22" s="79"/>
    </row>
    <row r="23" spans="1:12" ht="30" customHeight="1" x14ac:dyDescent="0.3">
      <c r="A23" s="5">
        <v>12</v>
      </c>
      <c r="B23" s="20" t="s">
        <v>95</v>
      </c>
      <c r="C23" s="14" t="s">
        <v>76</v>
      </c>
      <c r="D23" s="7" t="s">
        <v>27</v>
      </c>
      <c r="E23" s="19">
        <v>3000</v>
      </c>
      <c r="F23" s="11">
        <f>E23*1.25</f>
        <v>3750</v>
      </c>
      <c r="G23" s="23" t="s">
        <v>13</v>
      </c>
      <c r="H23" s="79"/>
      <c r="I23" s="79"/>
      <c r="J23" s="79"/>
      <c r="K23" s="79"/>
      <c r="L23" s="79"/>
    </row>
    <row r="24" spans="1:12" ht="30" customHeight="1" x14ac:dyDescent="0.3">
      <c r="A24" s="5">
        <v>13</v>
      </c>
      <c r="B24" s="8" t="s">
        <v>96</v>
      </c>
      <c r="C24" s="14" t="s">
        <v>77</v>
      </c>
      <c r="D24" s="22" t="s">
        <v>16</v>
      </c>
      <c r="E24" s="19">
        <v>4000</v>
      </c>
      <c r="F24" s="11">
        <f>E24*1.25</f>
        <v>5000</v>
      </c>
      <c r="G24" s="22" t="s">
        <v>13</v>
      </c>
      <c r="H24" s="79"/>
      <c r="I24" s="79"/>
      <c r="J24" s="79"/>
      <c r="K24" s="79"/>
      <c r="L24" s="79"/>
    </row>
    <row r="25" spans="1:12" ht="30" customHeight="1" x14ac:dyDescent="0.3">
      <c r="A25" s="5">
        <v>14</v>
      </c>
      <c r="B25" s="8" t="s">
        <v>97</v>
      </c>
      <c r="C25" s="14" t="s">
        <v>78</v>
      </c>
      <c r="D25" s="22" t="s">
        <v>59</v>
      </c>
      <c r="E25" s="19">
        <v>9000</v>
      </c>
      <c r="F25" s="11">
        <f>E25*1.25</f>
        <v>11250</v>
      </c>
      <c r="G25" s="22" t="s">
        <v>13</v>
      </c>
      <c r="H25" s="79"/>
      <c r="I25" s="79"/>
      <c r="J25" s="79"/>
      <c r="K25" s="79"/>
      <c r="L25" s="79"/>
    </row>
    <row r="26" spans="1:12" ht="15.6" x14ac:dyDescent="0.3">
      <c r="A26" s="56" t="s">
        <v>32</v>
      </c>
      <c r="B26" s="56"/>
      <c r="C26" s="56"/>
      <c r="D26" s="56"/>
      <c r="E26" s="24">
        <f>E12+E14+E15+E16+E17+E18+E19+E20+E21+E22+E23+E25</f>
        <v>94000</v>
      </c>
      <c r="F26" s="27">
        <f>F12+F14+F15+F16+F17+F18+F19+F20+F21+F22+F23+F25</f>
        <v>108200</v>
      </c>
      <c r="G26" s="52"/>
      <c r="H26" s="53"/>
      <c r="I26" s="53"/>
      <c r="J26" s="53"/>
      <c r="K26" s="53"/>
      <c r="L26" s="54"/>
    </row>
    <row r="27" spans="1:12" s="1" customFormat="1" ht="15.6" customHeight="1" x14ac:dyDescent="0.3">
      <c r="A27" s="34"/>
      <c r="B27" s="34"/>
      <c r="C27" s="34"/>
      <c r="D27" s="34"/>
      <c r="E27" s="35"/>
      <c r="F27" s="36"/>
      <c r="G27" s="32"/>
      <c r="H27" s="25"/>
      <c r="I27" s="25"/>
      <c r="J27" s="25"/>
      <c r="K27" s="25"/>
      <c r="L27" s="25"/>
    </row>
    <row r="28" spans="1:12" s="1" customFormat="1" ht="15.6" x14ac:dyDescent="0.3">
      <c r="A28" s="51" t="s">
        <v>30</v>
      </c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</row>
    <row r="29" spans="1:12" s="1" customFormat="1" ht="31.2" x14ac:dyDescent="0.3">
      <c r="A29" s="5">
        <v>15</v>
      </c>
      <c r="B29" s="8" t="s">
        <v>99</v>
      </c>
      <c r="C29" s="14" t="s">
        <v>79</v>
      </c>
      <c r="D29" s="10" t="s">
        <v>21</v>
      </c>
      <c r="E29" s="11">
        <v>7500</v>
      </c>
      <c r="F29" s="11">
        <f>E29*1.25</f>
        <v>9375</v>
      </c>
      <c r="G29" s="22" t="s">
        <v>13</v>
      </c>
      <c r="H29" s="25"/>
      <c r="I29" s="25"/>
      <c r="J29" s="25"/>
      <c r="K29" s="25"/>
      <c r="L29" s="26"/>
    </row>
    <row r="30" spans="1:12" s="1" customFormat="1" ht="28.2" customHeight="1" x14ac:dyDescent="0.3">
      <c r="A30" s="5">
        <v>16</v>
      </c>
      <c r="B30" s="8" t="s">
        <v>98</v>
      </c>
      <c r="C30" s="18" t="s">
        <v>80</v>
      </c>
      <c r="D30" s="16" t="s">
        <v>20</v>
      </c>
      <c r="E30" s="11">
        <v>7500</v>
      </c>
      <c r="F30" s="11">
        <f>E30*1.25</f>
        <v>9375</v>
      </c>
      <c r="G30" s="29" t="s">
        <v>13</v>
      </c>
      <c r="H30" s="25"/>
      <c r="I30" s="25"/>
      <c r="J30" s="25"/>
      <c r="K30" s="25"/>
      <c r="L30" s="26"/>
    </row>
    <row r="31" spans="1:12" s="1" customFormat="1" ht="15.6" x14ac:dyDescent="0.3">
      <c r="A31" s="56" t="s">
        <v>33</v>
      </c>
      <c r="B31" s="56"/>
      <c r="C31" s="56"/>
      <c r="D31" s="56"/>
      <c r="E31" s="24">
        <f>E30+E29</f>
        <v>15000</v>
      </c>
      <c r="F31" s="27">
        <f>F29+F30</f>
        <v>18750</v>
      </c>
      <c r="G31" s="55"/>
      <c r="H31" s="55"/>
      <c r="I31" s="55"/>
      <c r="J31" s="55"/>
      <c r="K31" s="55"/>
      <c r="L31" s="55"/>
    </row>
    <row r="32" spans="1:12" s="1" customFormat="1" ht="15.6" x14ac:dyDescent="0.3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</row>
    <row r="33" spans="1:12" s="1" customFormat="1" ht="15.6" x14ac:dyDescent="0.3">
      <c r="A33" s="51" t="s">
        <v>44</v>
      </c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</row>
    <row r="34" spans="1:12" s="2" customFormat="1" ht="28.2" customHeight="1" x14ac:dyDescent="0.3">
      <c r="A34" s="5">
        <v>17</v>
      </c>
      <c r="B34" s="8" t="s">
        <v>60</v>
      </c>
      <c r="C34" s="18" t="s">
        <v>61</v>
      </c>
      <c r="D34" s="17" t="s">
        <v>43</v>
      </c>
      <c r="E34" s="11">
        <v>15000</v>
      </c>
      <c r="F34" s="11">
        <f>E34*1.25</f>
        <v>18750</v>
      </c>
      <c r="G34" s="29" t="s">
        <v>13</v>
      </c>
      <c r="H34" s="47"/>
      <c r="I34" s="47"/>
      <c r="J34" s="47"/>
      <c r="K34" s="47"/>
      <c r="L34" s="48"/>
    </row>
    <row r="35" spans="1:12" ht="15.6" x14ac:dyDescent="0.3">
      <c r="A35" s="56" t="s">
        <v>42</v>
      </c>
      <c r="B35" s="56"/>
      <c r="C35" s="56"/>
      <c r="D35" s="56"/>
      <c r="E35" s="24">
        <f>E34</f>
        <v>15000</v>
      </c>
      <c r="F35" s="27">
        <f>F34</f>
        <v>18750</v>
      </c>
      <c r="G35" s="55"/>
      <c r="H35" s="55"/>
      <c r="I35" s="55"/>
      <c r="J35" s="55"/>
      <c r="K35" s="55"/>
      <c r="L35" s="55"/>
    </row>
    <row r="36" spans="1:12" ht="15.6" x14ac:dyDescent="0.3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</row>
    <row r="37" spans="1:12" ht="15.6" x14ac:dyDescent="0.3">
      <c r="A37" s="51" t="s">
        <v>106</v>
      </c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</row>
    <row r="38" spans="1:12" ht="30" x14ac:dyDescent="0.3">
      <c r="A38" s="5">
        <v>18</v>
      </c>
      <c r="B38" s="8" t="s">
        <v>100</v>
      </c>
      <c r="C38" s="18" t="s">
        <v>110</v>
      </c>
      <c r="D38" s="17" t="s">
        <v>111</v>
      </c>
      <c r="E38" s="11">
        <v>25000</v>
      </c>
      <c r="F38" s="11">
        <f>E38*1.25</f>
        <v>31250</v>
      </c>
      <c r="G38" s="29" t="s">
        <v>13</v>
      </c>
      <c r="H38" s="47"/>
      <c r="I38" s="47"/>
      <c r="J38" s="47"/>
      <c r="K38" s="47"/>
      <c r="L38" s="48"/>
    </row>
    <row r="39" spans="1:12" ht="15.6" x14ac:dyDescent="0.3">
      <c r="A39" s="56" t="s">
        <v>107</v>
      </c>
      <c r="B39" s="56"/>
      <c r="C39" s="56"/>
      <c r="D39" s="56"/>
      <c r="E39" s="24">
        <f>E38</f>
        <v>25000</v>
      </c>
      <c r="F39" s="27">
        <f>F38</f>
        <v>31250</v>
      </c>
      <c r="G39" s="55"/>
      <c r="H39" s="55"/>
      <c r="I39" s="55"/>
      <c r="J39" s="55"/>
      <c r="K39" s="55"/>
      <c r="L39" s="55"/>
    </row>
    <row r="40" spans="1:12" s="1" customFormat="1" ht="15.6" customHeight="1" x14ac:dyDescent="0.3">
      <c r="A40" s="34"/>
      <c r="B40" s="34"/>
      <c r="C40" s="34"/>
      <c r="D40" s="34"/>
      <c r="E40" s="35"/>
      <c r="F40" s="36"/>
      <c r="G40" s="32"/>
      <c r="H40" s="40"/>
      <c r="I40" s="40"/>
      <c r="J40" s="40"/>
      <c r="K40" s="40"/>
      <c r="L40" s="40"/>
    </row>
    <row r="41" spans="1:12" s="45" customFormat="1" ht="15.6" x14ac:dyDescent="0.3">
      <c r="A41" s="81" t="s">
        <v>36</v>
      </c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3"/>
    </row>
    <row r="42" spans="1:12" s="45" customFormat="1" ht="31.2" x14ac:dyDescent="0.3">
      <c r="A42" s="13">
        <v>19</v>
      </c>
      <c r="B42" s="8" t="s">
        <v>101</v>
      </c>
      <c r="C42" s="14" t="s">
        <v>63</v>
      </c>
      <c r="D42" s="13" t="s">
        <v>39</v>
      </c>
      <c r="E42" s="11">
        <v>5000</v>
      </c>
      <c r="F42" s="11">
        <f>E42*1.25</f>
        <v>6250</v>
      </c>
      <c r="G42" s="22" t="s">
        <v>13</v>
      </c>
      <c r="H42" s="73"/>
      <c r="I42" s="74"/>
      <c r="J42" s="74"/>
      <c r="K42" s="74"/>
      <c r="L42" s="75"/>
    </row>
    <row r="43" spans="1:12" s="1" customFormat="1" ht="28.2" customHeight="1" x14ac:dyDescent="0.3">
      <c r="A43" s="5">
        <v>20</v>
      </c>
      <c r="B43" s="8" t="s">
        <v>102</v>
      </c>
      <c r="C43" s="14" t="s">
        <v>64</v>
      </c>
      <c r="D43" s="13" t="s">
        <v>40</v>
      </c>
      <c r="E43" s="11">
        <v>5000</v>
      </c>
      <c r="F43" s="11">
        <f>E43*1.25</f>
        <v>6250</v>
      </c>
      <c r="G43" s="22" t="s">
        <v>13</v>
      </c>
      <c r="H43" s="42"/>
      <c r="I43" s="43"/>
      <c r="J43" s="43"/>
      <c r="K43" s="43"/>
      <c r="L43" s="44"/>
    </row>
    <row r="44" spans="1:12" s="1" customFormat="1" ht="15.6" x14ac:dyDescent="0.3">
      <c r="A44" s="56" t="s">
        <v>35</v>
      </c>
      <c r="B44" s="56"/>
      <c r="C44" s="56"/>
      <c r="D44" s="56"/>
      <c r="E44" s="24">
        <f>E42+E43</f>
        <v>10000</v>
      </c>
      <c r="F44" s="27">
        <f>F42+F43</f>
        <v>12500</v>
      </c>
      <c r="G44" s="55"/>
      <c r="H44" s="55"/>
      <c r="I44" s="55"/>
      <c r="J44" s="55"/>
      <c r="K44" s="55"/>
      <c r="L44" s="55"/>
    </row>
    <row r="45" spans="1:12" s="1" customFormat="1" ht="15.6" x14ac:dyDescent="0.3">
      <c r="A45" s="34"/>
      <c r="B45" s="34"/>
      <c r="C45" s="34"/>
      <c r="D45" s="34"/>
      <c r="E45" s="35"/>
      <c r="F45" s="36"/>
      <c r="G45" s="32"/>
      <c r="H45" s="33"/>
      <c r="I45" s="33"/>
      <c r="J45" s="33"/>
      <c r="K45" s="33"/>
      <c r="L45" s="33"/>
    </row>
    <row r="46" spans="1:12" s="1" customFormat="1" ht="15.6" x14ac:dyDescent="0.3">
      <c r="A46" s="51" t="s">
        <v>29</v>
      </c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</row>
    <row r="47" spans="1:12" s="2" customFormat="1" ht="30" x14ac:dyDescent="0.3">
      <c r="A47" s="5">
        <v>21</v>
      </c>
      <c r="B47" s="8" t="s">
        <v>103</v>
      </c>
      <c r="C47" s="9" t="s">
        <v>81</v>
      </c>
      <c r="D47" s="17" t="s">
        <v>55</v>
      </c>
      <c r="E47" s="11">
        <v>55000</v>
      </c>
      <c r="F47" s="19">
        <f t="shared" ref="F47" si="0">E47*1.25</f>
        <v>68750</v>
      </c>
      <c r="G47" s="29" t="s">
        <v>13</v>
      </c>
      <c r="H47" s="93"/>
      <c r="I47" s="93"/>
      <c r="J47" s="93"/>
      <c r="K47" s="93"/>
      <c r="L47" s="93"/>
    </row>
    <row r="48" spans="1:12" s="2" customFormat="1" ht="31.2" x14ac:dyDescent="0.3">
      <c r="A48" s="5">
        <v>22</v>
      </c>
      <c r="B48" s="8" t="s">
        <v>108</v>
      </c>
      <c r="C48" s="14" t="s">
        <v>82</v>
      </c>
      <c r="D48" s="17" t="s">
        <v>41</v>
      </c>
      <c r="E48" s="11">
        <v>20000</v>
      </c>
      <c r="F48" s="19">
        <f t="shared" ref="F48" si="1">E48*1.25</f>
        <v>25000</v>
      </c>
      <c r="G48" s="29" t="s">
        <v>13</v>
      </c>
      <c r="H48" s="93"/>
      <c r="I48" s="93"/>
      <c r="J48" s="93"/>
      <c r="K48" s="93"/>
      <c r="L48" s="93"/>
    </row>
    <row r="49" spans="1:12" ht="28.2" customHeight="1" x14ac:dyDescent="0.3">
      <c r="A49" s="76" t="s">
        <v>34</v>
      </c>
      <c r="B49" s="76"/>
      <c r="C49" s="76"/>
      <c r="D49" s="76"/>
      <c r="E49" s="38">
        <f>E48+E47</f>
        <v>75000</v>
      </c>
      <c r="F49" s="39">
        <f>F48+F47</f>
        <v>93750</v>
      </c>
      <c r="G49" s="55"/>
      <c r="H49" s="55"/>
      <c r="I49" s="55"/>
      <c r="J49" s="55"/>
      <c r="K49" s="55"/>
      <c r="L49" s="55"/>
    </row>
    <row r="50" spans="1:12" ht="15.6" x14ac:dyDescent="0.3">
      <c r="A50" s="64" t="s">
        <v>25</v>
      </c>
      <c r="B50" s="65"/>
      <c r="C50" s="65"/>
      <c r="D50" s="66"/>
      <c r="E50" s="37">
        <f>E49+E44+E39+E35+E31+E26</f>
        <v>234000</v>
      </c>
      <c r="F50" s="37">
        <f>F49+F44+F39+F35+F31+F26</f>
        <v>283200</v>
      </c>
      <c r="G50" s="67"/>
      <c r="H50" s="68"/>
      <c r="I50" s="68"/>
      <c r="J50" s="68"/>
      <c r="K50" s="68"/>
      <c r="L50" s="69"/>
    </row>
    <row r="51" spans="1:12" ht="15" x14ac:dyDescent="0.3">
      <c r="A51" s="92" t="s">
        <v>104</v>
      </c>
      <c r="B51" s="92"/>
      <c r="C51" s="92"/>
      <c r="D51" s="92"/>
      <c r="E51" s="92"/>
      <c r="F51" s="92"/>
      <c r="G51" s="92"/>
      <c r="H51" s="92"/>
      <c r="I51" s="92"/>
      <c r="J51" s="92"/>
      <c r="K51" s="92"/>
      <c r="L51" s="92"/>
    </row>
    <row r="52" spans="1:12" ht="15.6" x14ac:dyDescent="0.3">
      <c r="A52" s="92" t="s">
        <v>105</v>
      </c>
      <c r="B52" s="92"/>
      <c r="C52" s="92"/>
      <c r="D52" s="97"/>
      <c r="E52" s="97"/>
      <c r="F52" s="97"/>
      <c r="G52" s="97"/>
      <c r="H52" s="97"/>
      <c r="I52" s="98"/>
      <c r="J52" s="58" t="s">
        <v>48</v>
      </c>
      <c r="K52" s="59"/>
      <c r="L52" s="60"/>
    </row>
    <row r="53" spans="1:12" ht="22.8" customHeight="1" x14ac:dyDescent="0.3">
      <c r="A53" s="92" t="s">
        <v>62</v>
      </c>
      <c r="B53" s="92"/>
      <c r="C53" s="92"/>
      <c r="D53" s="97"/>
      <c r="E53" s="97"/>
      <c r="F53" s="97"/>
      <c r="G53" s="97"/>
      <c r="H53" s="97"/>
      <c r="I53" s="98"/>
      <c r="J53" s="94"/>
      <c r="K53" s="95"/>
      <c r="L53" s="96"/>
    </row>
    <row r="54" spans="1:12" ht="15.6" x14ac:dyDescent="0.3">
      <c r="A54" s="31"/>
      <c r="B54" s="31"/>
      <c r="C54" s="31"/>
      <c r="D54" s="97"/>
      <c r="E54" s="97"/>
      <c r="F54" s="97"/>
      <c r="G54" s="97"/>
      <c r="H54" s="97"/>
      <c r="I54" s="98"/>
      <c r="J54" s="61" t="s">
        <v>24</v>
      </c>
      <c r="K54" s="62"/>
      <c r="L54" s="63"/>
    </row>
    <row r="55" spans="1:12" ht="15.6" x14ac:dyDescent="0.3">
      <c r="A55" s="87"/>
      <c r="B55" s="87"/>
      <c r="C55" s="87"/>
      <c r="D55" s="87"/>
      <c r="E55" s="87"/>
      <c r="F55" s="87"/>
      <c r="G55" s="87"/>
      <c r="H55" s="87"/>
      <c r="I55" s="88"/>
      <c r="J55" s="84" t="s">
        <v>49</v>
      </c>
      <c r="K55" s="85"/>
      <c r="L55" s="86"/>
    </row>
    <row r="56" spans="1:12" ht="15.6" x14ac:dyDescent="0.3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</row>
  </sheetData>
  <mergeCells count="40">
    <mergeCell ref="H12:L25"/>
    <mergeCell ref="A41:L41"/>
    <mergeCell ref="J55:L55"/>
    <mergeCell ref="A55:I55"/>
    <mergeCell ref="A1:L1"/>
    <mergeCell ref="A10:L10"/>
    <mergeCell ref="A52:C52"/>
    <mergeCell ref="A53:C53"/>
    <mergeCell ref="G50:L50"/>
    <mergeCell ref="H47:L48"/>
    <mergeCell ref="J53:L53"/>
    <mergeCell ref="D52:I54"/>
    <mergeCell ref="A51:L51"/>
    <mergeCell ref="A44:D44"/>
    <mergeCell ref="G44:L44"/>
    <mergeCell ref="A5:L5"/>
    <mergeCell ref="J52:L52"/>
    <mergeCell ref="J54:L54"/>
    <mergeCell ref="A8:D8"/>
    <mergeCell ref="G8:L8"/>
    <mergeCell ref="A9:L9"/>
    <mergeCell ref="A50:D50"/>
    <mergeCell ref="A33:L33"/>
    <mergeCell ref="A35:D35"/>
    <mergeCell ref="G35:L35"/>
    <mergeCell ref="H42:L42"/>
    <mergeCell ref="A49:D49"/>
    <mergeCell ref="G49:L49"/>
    <mergeCell ref="A13:A14"/>
    <mergeCell ref="A26:D26"/>
    <mergeCell ref="A31:D31"/>
    <mergeCell ref="A11:L11"/>
    <mergeCell ref="A46:L46"/>
    <mergeCell ref="A28:L28"/>
    <mergeCell ref="G26:L26"/>
    <mergeCell ref="G31:L31"/>
    <mergeCell ref="A37:L37"/>
    <mergeCell ref="A39:D39"/>
    <mergeCell ref="G39:L39"/>
    <mergeCell ref="A36:L36"/>
  </mergeCells>
  <phoneticPr fontId="13" type="noConversion"/>
  <printOptions horizontalCentered="1"/>
  <pageMargins left="0.25" right="0.25" top="0.75" bottom="0.75" header="0.3" footer="0.3"/>
  <pageSetup scale="52" orientation="landscape" r:id="rId1"/>
  <rowBreaks count="1" manualBreakCount="1">
    <brk id="31" max="11" man="1"/>
  </rowBreaks>
  <ignoredErrors>
    <ignoredError sqref="F18:F20 F2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Plan nabave 2025</vt:lpstr>
      <vt:lpstr>'Plan nabave 2025'!Ispis_naslova</vt:lpstr>
      <vt:lpstr>'Plan nabave 2025'!Podrucje_ispisa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Smiljana</dc:creator>
  <cp:lastModifiedBy>Nataša Beljan Sušić</cp:lastModifiedBy>
  <cp:lastPrinted>2025-12-22T12:32:55Z</cp:lastPrinted>
  <dcterms:created xsi:type="dcterms:W3CDTF">2018-01-17T05:09:50Z</dcterms:created>
  <dcterms:modified xsi:type="dcterms:W3CDTF">2025-12-22T12:33:12Z</dcterms:modified>
</cp:coreProperties>
</file>