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AppData\Local\Microsoft\Windows\INetCache\Content.Outlook\4H6AGQEB\"/>
    </mc:Choice>
  </mc:AlternateContent>
  <xr:revisionPtr revIDLastSave="0" documentId="13_ncr:1_{C9F1D099-57FE-4E4F-83E4-7E483F58BF32}" xr6:coauthVersionLast="47" xr6:coauthVersionMax="47" xr10:uidLastSave="{00000000-0000-0000-0000-000000000000}"/>
  <bookViews>
    <workbookView xWindow="-108" yWindow="-108" windowWidth="23256" windowHeight="12576" xr2:uid="{41C7035B-F579-49F6-8A52-6A8586BCD18E}"/>
  </bookViews>
  <sheets>
    <sheet name="SAŽETAK - D.ODBOR" sheetId="8" r:id="rId1"/>
    <sheet name="SAŽETAK - Ravnateljica" sheetId="5" r:id="rId2"/>
    <sheet name="Prih.-rash. prema ekonom. kl." sheetId="1" r:id="rId3"/>
    <sheet name="Prih.-rash. prema izvorima fin." sheetId="2" r:id="rId4"/>
    <sheet name="Rash. prema funkc. klasif." sheetId="3" r:id="rId5"/>
    <sheet name="Račun fin. prema ek. klas." sheetId="6" r:id="rId6"/>
    <sheet name="Račun fin. prema izvorima f." sheetId="7" r:id="rId7"/>
    <sheet name="POSEBNI DIO" sheetId="4" r:id="rId8"/>
  </sheets>
  <definedNames>
    <definedName name="_xlnm.Print_Area" localSheetId="2">'Prih.-rash. prema ekonom. kl.'!$A$1:$F$25</definedName>
  </definedNames>
  <calcPr calcId="191029"/>
</workbook>
</file>

<file path=xl/calcChain.xml><?xml version="1.0" encoding="utf-8"?>
<calcChain xmlns="http://schemas.openxmlformats.org/spreadsheetml/2006/main">
  <c r="E27" i="4" l="1"/>
  <c r="D27" i="4"/>
  <c r="C27" i="4"/>
  <c r="G42" i="8"/>
  <c r="H39" i="8" s="1"/>
  <c r="H42" i="8" s="1"/>
  <c r="F42" i="8"/>
  <c r="H26" i="8"/>
  <c r="G26" i="8"/>
  <c r="F26" i="8"/>
  <c r="G18" i="8"/>
  <c r="G17" i="8"/>
  <c r="H16" i="8"/>
  <c r="G16" i="8"/>
  <c r="F16" i="8"/>
  <c r="G14" i="8"/>
  <c r="G13" i="8"/>
  <c r="G19" i="8" s="1"/>
  <c r="G34" i="8" s="1"/>
  <c r="F13" i="8"/>
  <c r="F19" i="8" s="1"/>
  <c r="E24" i="1"/>
  <c r="D24" i="1"/>
  <c r="D25" i="1"/>
  <c r="D21" i="1"/>
  <c r="D22" i="1"/>
  <c r="D23" i="1"/>
  <c r="D20" i="1"/>
  <c r="G18" i="5"/>
  <c r="G17" i="5"/>
  <c r="G16" i="5" s="1"/>
  <c r="G14" i="5"/>
  <c r="G13" i="5" s="1"/>
  <c r="F42" i="5"/>
  <c r="G42" i="5" s="1"/>
  <c r="H39" i="5" s="1"/>
  <c r="H42" i="5" s="1"/>
  <c r="H26" i="5"/>
  <c r="G26" i="5"/>
  <c r="F26" i="5"/>
  <c r="F16" i="5"/>
  <c r="F13" i="5"/>
  <c r="F27" i="8" l="1"/>
  <c r="F33" i="8" s="1"/>
  <c r="F34" i="8" s="1"/>
  <c r="H13" i="8"/>
  <c r="H19" i="8" s="1"/>
  <c r="H34" i="8" s="1"/>
  <c r="D19" i="1"/>
  <c r="F19" i="5"/>
  <c r="F27" i="5" s="1"/>
  <c r="F33" i="5" s="1"/>
  <c r="H13" i="5"/>
  <c r="G19" i="5"/>
  <c r="F34" i="5" l="1"/>
  <c r="G34" i="5"/>
  <c r="E4" i="2" l="1"/>
  <c r="D4" i="2"/>
  <c r="C4" i="2"/>
  <c r="C24" i="1"/>
  <c r="E19" i="1"/>
  <c r="C19" i="1"/>
  <c r="D18" i="1" l="1"/>
  <c r="C18" i="1"/>
  <c r="E18" i="1"/>
  <c r="H16" i="5"/>
  <c r="H19" i="5" s="1"/>
  <c r="H34" i="5" l="1"/>
</calcChain>
</file>

<file path=xl/sharedStrings.xml><?xml version="1.0" encoding="utf-8"?>
<sst xmlns="http://schemas.openxmlformats.org/spreadsheetml/2006/main" count="288" uniqueCount="132">
  <si>
    <t>A. RAČUN PRIHODA I RASHODA</t>
  </si>
  <si>
    <t>6 Prihodi poslovanja</t>
  </si>
  <si>
    <t>Indeks
 (4.)</t>
  </si>
  <si>
    <t>UKUPNO PRIHODI</t>
  </si>
  <si>
    <t>UKUPNO RASHODI</t>
  </si>
  <si>
    <t>Razred/ skupina</t>
  </si>
  <si>
    <t>A1. PRIHODI I RASHODI PREMA EKONOMSKOJ KLASIFIKACIJI</t>
  </si>
  <si>
    <t>Pomoći iz inozemstva i od subjekata unutar općeg proračuna</t>
  </si>
  <si>
    <t>Prihodi od imovine</t>
  </si>
  <si>
    <t>Prihodi od upravnih i administrativnih pristojbi, pristojbi po posebnim propisima i naknada</t>
  </si>
  <si>
    <t>Prihodi od prodaje proizvoda i robe te pruženih usluga, prihodi od donacija te povrati po protestiranim jamstvima</t>
  </si>
  <si>
    <t>Prihodi iz nadležnog proračuna i od HZZO-a temeljem ugovornih obveza</t>
  </si>
  <si>
    <t>Kazne, upravne mjere i ostali prihodi</t>
  </si>
  <si>
    <t xml:space="preserve">Novi plan 2025. 
</t>
  </si>
  <si>
    <t xml:space="preserve">
Povećanje/ smanjenje
 </t>
  </si>
  <si>
    <t xml:space="preserve">
Plan 2025.
</t>
  </si>
  <si>
    <t>A2. PRIHODI I RASHODI PREMA IZVORIMA FINANCIRANJA</t>
  </si>
  <si>
    <t>OPĆI PRIHODI I PRIMICI</t>
  </si>
  <si>
    <t>Opći prihodi i primici</t>
  </si>
  <si>
    <t>VLASTITI PRIHODI</t>
  </si>
  <si>
    <t>Vlastiti prihodi - proračunski korisnici</t>
  </si>
  <si>
    <t>PRIHODI ZA POSEBNE NAMJENE</t>
  </si>
  <si>
    <t>Prihodi za posebne namjene - proračunski korisnici</t>
  </si>
  <si>
    <t>Prihodi za decentralizirane funkcije</t>
  </si>
  <si>
    <t>POMOĆI</t>
  </si>
  <si>
    <t>Pomoći - proračunski korisnici</t>
  </si>
  <si>
    <t>DONACIJE</t>
  </si>
  <si>
    <t>Donacije - proračunski korisnici</t>
  </si>
  <si>
    <t>Prenesena sredstva - namjenski prihodi</t>
  </si>
  <si>
    <t>Prenesena sredstva - pomoći</t>
  </si>
  <si>
    <t>Prenesena sredstva - donacije</t>
  </si>
  <si>
    <t>Javnost</t>
  </si>
  <si>
    <t>OBRAZOVANJE</t>
  </si>
  <si>
    <t>096</t>
  </si>
  <si>
    <t>Dodatne usluge u obrazovanju</t>
  </si>
  <si>
    <t>098</t>
  </si>
  <si>
    <t>Usluge obrazovanja koje nisu drugdje svrstane</t>
  </si>
  <si>
    <t>A3. RASHODI PREMA FUNKCIJSKOJ KLASIFIKACIJI</t>
  </si>
  <si>
    <t>Naziv</t>
  </si>
  <si>
    <t>II. POSEBNI DIO</t>
  </si>
  <si>
    <t>Šifra</t>
  </si>
  <si>
    <t>SVEUKUPNO RASHODI I IZDACI</t>
  </si>
  <si>
    <t xml:space="preserve">Izvor: 1 </t>
  </si>
  <si>
    <t>Izvor: 3</t>
  </si>
  <si>
    <t xml:space="preserve">Izvor: 4 </t>
  </si>
  <si>
    <t xml:space="preserve">Izvor: 5 </t>
  </si>
  <si>
    <t xml:space="preserve">Izvor: 6 </t>
  </si>
  <si>
    <t xml:space="preserve">Program: 5306 </t>
  </si>
  <si>
    <t>Obilježavanje postignuća učenika i nastavnika</t>
  </si>
  <si>
    <t xml:space="preserve">  A 530605 </t>
  </si>
  <si>
    <t>Natjecanja i smotre</t>
  </si>
  <si>
    <t>Rashodi poslovanja</t>
  </si>
  <si>
    <t>Rashodi za zaposlene</t>
  </si>
  <si>
    <t>Materijalni rashodi</t>
  </si>
  <si>
    <t xml:space="preserve">Program: 5502 </t>
  </si>
  <si>
    <t>Unapređenje kvalitete odgojno obrazovnog sustava</t>
  </si>
  <si>
    <t xml:space="preserve">A 550203 </t>
  </si>
  <si>
    <t>A 550203 Programi školskog kurikuluma</t>
  </si>
  <si>
    <t>Naknade građanima i kućanstvima na temelju osiguranja i druge naknade</t>
  </si>
  <si>
    <t xml:space="preserve">Program: 5503 </t>
  </si>
  <si>
    <t>Programi rada učeničkih domova</t>
  </si>
  <si>
    <t xml:space="preserve">A 550301 </t>
  </si>
  <si>
    <t>Osiguravanje uvjeta rada</t>
  </si>
  <si>
    <t>Financijski rashodi</t>
  </si>
  <si>
    <t xml:space="preserve">Program: 5504 </t>
  </si>
  <si>
    <t>Kapitalna ulaganja u odgojno obrazovnu infrastrukturu</t>
  </si>
  <si>
    <t>K 550403</t>
  </si>
  <si>
    <t>Opremanje učeničkih domova</t>
  </si>
  <si>
    <t>Rashodi za nabavu nefinancijske imovine</t>
  </si>
  <si>
    <t>Rashodi za nabavu proizvedene dugotrajne imovine</t>
  </si>
  <si>
    <t>Korisnik :</t>
  </si>
  <si>
    <t>UČENIČKI DOM KVARNER</t>
  </si>
  <si>
    <t>Lokacija 608:</t>
  </si>
  <si>
    <t>Primorsko-goranska županija</t>
  </si>
  <si>
    <t>Razdjel 5:</t>
  </si>
  <si>
    <t>Upravni odjel za odgoj i obrazovanje</t>
  </si>
  <si>
    <t xml:space="preserve">Glava 5-5: </t>
  </si>
  <si>
    <t>Županijske ustanove srednjeg školstva</t>
  </si>
  <si>
    <t>I. OPĆI DIO</t>
  </si>
  <si>
    <t>A) SAŽETAK RAČUNA PRIHODA I RASHODA</t>
  </si>
  <si>
    <t>PRIHODI UKUPNO</t>
  </si>
  <si>
    <t>6 PRIHODI POSLOVANJA</t>
  </si>
  <si>
    <t>7 PRIHODI OD PRODAJE NEFINANCIJSKE IMOVINE</t>
  </si>
  <si>
    <t>RASHODI UKUPNO</t>
  </si>
  <si>
    <t>3 RASHODI  POSLOVANJA</t>
  </si>
  <si>
    <t>4 RASHODI ZA NABAVU NEFINANCIJSKE IMOVINE</t>
  </si>
  <si>
    <t>RAZLIKA - VIŠAK / MANJAK</t>
  </si>
  <si>
    <t>B) SAŽETAK RAČUNA FINANCIRANJA</t>
  </si>
  <si>
    <t>8 PRIMICI OD FINANCIJSKE IMOVINE I ZADUŽIVANJA</t>
  </si>
  <si>
    <t>5 IZDACI ZA FINANCIJSKU IMOVINU I OTPLATE ZAJMOVA</t>
  </si>
  <si>
    <t>NETO FINANCIRANJE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</si>
  <si>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</si>
  <si>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</si>
  <si>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</si>
  <si>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</si>
  <si>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</si>
  <si>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D) VIŠEGODIŠNJI PLAN URAVNOTEŽENJA</t>
  </si>
  <si>
    <t>VIŠAK / MANJAK IZ PRETHODNE(IH) GODINE KOJI ĆE SE RASPOREDITI / POKRITI</t>
  </si>
  <si>
    <t>VIŠAK / MANJAK TEKUĆE GODINE</t>
  </si>
  <si>
    <t>Ravnateljca</t>
  </si>
  <si>
    <t xml:space="preserve">Dubravka Alar Vičević, prof. </t>
  </si>
  <si>
    <t xml:space="preserve">
Novi plan 2025. 
</t>
  </si>
  <si>
    <t>PRIJEDLOG I. IZMJENA I DOPUNA FINANCIJSKOG PLANA UČENIČKOG DOMA KVARNER 
ZA 2025. I PROJEKCIJA ZA 2026. I 2027. GODINU</t>
  </si>
  <si>
    <t>B. RAČUN FINANCIRANJA</t>
  </si>
  <si>
    <t>B1. RAČUN FINANCIRANJA PREMA EKONOMSKOJ KLASIFIKACIJI</t>
  </si>
  <si>
    <t>B2. RAČUN FINANCIRANJA PREMA IZVORIMA FINANCIRANJA</t>
  </si>
  <si>
    <t>09</t>
  </si>
  <si>
    <t>URBROJ: 2170-56-01-25-01</t>
  </si>
  <si>
    <t>U Rijeci:09.09.2025.</t>
  </si>
  <si>
    <t>KLASA: 400-02/25-01/04</t>
  </si>
  <si>
    <t>KLASA: 007-04/25-01/14</t>
  </si>
  <si>
    <t>U Rijeci:23.09.2025.</t>
  </si>
  <si>
    <t>Predsjednica Domskog odbora</t>
  </si>
  <si>
    <t xml:space="preserve">Maša Sancin Bucci, prof. </t>
  </si>
  <si>
    <t>Izvor: 11</t>
  </si>
  <si>
    <t xml:space="preserve">Izvor: 11 </t>
  </si>
  <si>
    <t>Izvor: 43</t>
  </si>
  <si>
    <t>PRIHODI ZA POSEBNE NAMJENE - PRORAČUNKI KOROSNICI</t>
  </si>
  <si>
    <t>Izvor: 32</t>
  </si>
  <si>
    <t>VLASTITI PRIHODI - PRORAČUNSKI KORISNICI</t>
  </si>
  <si>
    <t>Izvor: 44</t>
  </si>
  <si>
    <t>PRIHODI ZA DECENTRALIZIRANE FUNKCIJE</t>
  </si>
  <si>
    <t>Izvor: 48</t>
  </si>
  <si>
    <t>PRENESENA SREDSTVA - NAMJENSKI PRIHODI</t>
  </si>
  <si>
    <t>Izvor: 52</t>
  </si>
  <si>
    <t>POMOĆI - PRORAČUNSKI KORISNICI</t>
  </si>
  <si>
    <t>Izvor: 58</t>
  </si>
  <si>
    <t>PRENESENA SREDSTVA - POMOĆI</t>
  </si>
  <si>
    <t>Izvor: 62</t>
  </si>
  <si>
    <t>DONACIJE - PRORAČUNSKI KORISNICI</t>
  </si>
  <si>
    <t>Izvor: 68</t>
  </si>
  <si>
    <t>PRENESENA SREDSTVA - DONACIJE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</si>
</sst>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2"/>
      <color theme="1"/>
      <name val="Book Antiqua"/>
      <family val="1"/>
      <charset val="238"/>
    </font>
    <font>
      <b/>
      <sz val="7.5"/>
      <color rgb="FF00000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4"/>
      <color indexed="8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Book Antiqua"/>
      <family val="1"/>
      <charset val="238"/>
    </font>
    <font>
      <sz val="8"/>
      <color rgb="FF000000"/>
      <name val="Arial"/>
      <family val="2"/>
      <charset val="238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8">
    <xf numFmtId="0" fontId="0" fillId="0" borderId="0" xfId="0"/>
    <xf numFmtId="0" fontId="19" fillId="33" borderId="0" xfId="0" applyFont="1" applyFill="1"/>
    <xf numFmtId="0" fontId="20" fillId="0" borderId="0" xfId="0" applyFont="1"/>
    <xf numFmtId="0" fontId="18" fillId="0" borderId="10" xfId="0" applyFont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left" wrapText="1"/>
    </xf>
    <xf numFmtId="4" fontId="18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4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0" fontId="19" fillId="33" borderId="10" xfId="0" applyFont="1" applyFill="1" applyBorder="1" applyAlignment="1">
      <alignment horizontal="center" wrapText="1"/>
    </xf>
    <xf numFmtId="0" fontId="19" fillId="33" borderId="10" xfId="0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left" vertical="center" wrapText="1"/>
    </xf>
    <xf numFmtId="4" fontId="19" fillId="33" borderId="10" xfId="0" applyNumberFormat="1" applyFont="1" applyFill="1" applyBorder="1" applyAlignment="1">
      <alignment horizontal="right" vertical="center" wrapText="1"/>
    </xf>
    <xf numFmtId="0" fontId="19" fillId="33" borderId="0" xfId="0" applyFont="1" applyFill="1" applyAlignment="1">
      <alignment vertical="center"/>
    </xf>
    <xf numFmtId="0" fontId="19" fillId="33" borderId="10" xfId="0" applyFont="1" applyFill="1" applyBorder="1" applyAlignment="1">
      <alignment vertical="center" wrapText="1"/>
    </xf>
    <xf numFmtId="0" fontId="21" fillId="0" borderId="0" xfId="0" applyFont="1"/>
    <xf numFmtId="0" fontId="22" fillId="0" borderId="10" xfId="0" applyFont="1" applyBorder="1" applyAlignment="1">
      <alignment horizontal="center" vertical="center" wrapText="1"/>
    </xf>
    <xf numFmtId="0" fontId="23" fillId="33" borderId="10" xfId="0" applyFont="1" applyFill="1" applyBorder="1" applyAlignment="1">
      <alignment horizontal="right" wrapText="1"/>
    </xf>
    <xf numFmtId="0" fontId="23" fillId="33" borderId="10" xfId="0" applyFont="1" applyFill="1" applyBorder="1" applyAlignment="1">
      <alignment horizontal="right" vertical="center" wrapText="1"/>
    </xf>
    <xf numFmtId="4" fontId="23" fillId="33" borderId="10" xfId="0" applyNumberFormat="1" applyFont="1" applyFill="1" applyBorder="1" applyAlignment="1">
      <alignment horizontal="right" wrapText="1"/>
    </xf>
    <xf numFmtId="0" fontId="23" fillId="33" borderId="10" xfId="0" applyFont="1" applyFill="1" applyBorder="1" applyAlignment="1">
      <alignment vertical="center" wrapText="1"/>
    </xf>
    <xf numFmtId="0" fontId="19" fillId="33" borderId="11" xfId="0" applyFont="1" applyFill="1" applyBorder="1" applyAlignment="1">
      <alignment horizontal="center" wrapText="1"/>
    </xf>
    <xf numFmtId="0" fontId="19" fillId="33" borderId="11" xfId="0" applyFont="1" applyFill="1" applyBorder="1" applyAlignment="1">
      <alignment horizontal="left" wrapText="1" indent="1"/>
    </xf>
    <xf numFmtId="0" fontId="19" fillId="33" borderId="11" xfId="0" applyFont="1" applyFill="1" applyBorder="1" applyAlignment="1">
      <alignment horizontal="right" wrapText="1"/>
    </xf>
    <xf numFmtId="4" fontId="19" fillId="33" borderId="11" xfId="0" applyNumberFormat="1" applyFont="1" applyFill="1" applyBorder="1" applyAlignment="1">
      <alignment horizontal="right" wrapText="1"/>
    </xf>
    <xf numFmtId="4" fontId="23" fillId="33" borderId="11" xfId="0" applyNumberFormat="1" applyFont="1" applyFill="1" applyBorder="1" applyAlignment="1">
      <alignment horizontal="right" wrapText="1"/>
    </xf>
    <xf numFmtId="0" fontId="19" fillId="33" borderId="0" xfId="0" applyFont="1" applyFill="1" applyAlignment="1">
      <alignment horizontal="center" wrapText="1"/>
    </xf>
    <xf numFmtId="0" fontId="19" fillId="33" borderId="0" xfId="0" applyFont="1" applyFill="1" applyAlignment="1">
      <alignment horizontal="left" wrapText="1" indent="1"/>
    </xf>
    <xf numFmtId="0" fontId="19" fillId="33" borderId="0" xfId="0" applyFont="1" applyFill="1" applyAlignment="1">
      <alignment horizontal="right" wrapText="1"/>
    </xf>
    <xf numFmtId="4" fontId="19" fillId="33" borderId="0" xfId="0" applyNumberFormat="1" applyFont="1" applyFill="1" applyAlignment="1">
      <alignment horizontal="right" wrapText="1"/>
    </xf>
    <xf numFmtId="4" fontId="23" fillId="33" borderId="0" xfId="0" applyNumberFormat="1" applyFont="1" applyFill="1" applyAlignment="1">
      <alignment horizontal="right" wrapText="1"/>
    </xf>
    <xf numFmtId="0" fontId="19" fillId="33" borderId="12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left" wrapText="1" indent="1"/>
    </xf>
    <xf numFmtId="0" fontId="19" fillId="33" borderId="12" xfId="0" applyFont="1" applyFill="1" applyBorder="1" applyAlignment="1">
      <alignment horizontal="right" wrapText="1"/>
    </xf>
    <xf numFmtId="4" fontId="19" fillId="33" borderId="12" xfId="0" applyNumberFormat="1" applyFont="1" applyFill="1" applyBorder="1" applyAlignment="1">
      <alignment horizontal="right" wrapText="1"/>
    </xf>
    <xf numFmtId="4" fontId="23" fillId="33" borderId="12" xfId="0" applyNumberFormat="1" applyFont="1" applyFill="1" applyBorder="1" applyAlignment="1">
      <alignment horizontal="right" wrapText="1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19" fillId="33" borderId="10" xfId="0" applyFont="1" applyFill="1" applyBorder="1" applyAlignment="1">
      <alignment horizontal="left" wrapText="1"/>
    </xf>
    <xf numFmtId="0" fontId="2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wrapText="1"/>
    </xf>
    <xf numFmtId="0" fontId="23" fillId="0" borderId="0" xfId="0" applyFont="1" applyAlignment="1">
      <alignment horizontal="center"/>
    </xf>
    <xf numFmtId="0" fontId="19" fillId="0" borderId="0" xfId="0" applyFont="1" applyAlignment="1">
      <alignment vertical="center"/>
    </xf>
    <xf numFmtId="0" fontId="19" fillId="33" borderId="0" xfId="0" applyFont="1" applyFill="1" applyAlignment="1">
      <alignment horizontal="left" wrapText="1"/>
    </xf>
    <xf numFmtId="0" fontId="19" fillId="33" borderId="0" xfId="0" applyFont="1" applyFill="1" applyAlignment="1">
      <alignment wrapText="1"/>
    </xf>
    <xf numFmtId="0" fontId="19" fillId="33" borderId="12" xfId="0" applyFont="1" applyFill="1" applyBorder="1" applyAlignment="1">
      <alignment horizontal="left" wrapText="1"/>
    </xf>
    <xf numFmtId="0" fontId="19" fillId="33" borderId="12" xfId="0" applyFont="1" applyFill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" fillId="0" borderId="0" xfId="0" applyFont="1"/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wrapText="1"/>
    </xf>
    <xf numFmtId="0" fontId="29" fillId="0" borderId="0" xfId="0" applyFont="1" applyAlignment="1">
      <alignment horizontal="left" wrapText="1"/>
    </xf>
    <xf numFmtId="0" fontId="33" fillId="0" borderId="0" xfId="0" applyFont="1" applyAlignment="1">
      <alignment wrapText="1"/>
    </xf>
    <xf numFmtId="0" fontId="29" fillId="0" borderId="12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34" fillId="0" borderId="12" xfId="0" applyFont="1" applyBorder="1" applyAlignment="1">
      <alignment horizontal="right" vertical="center"/>
    </xf>
    <xf numFmtId="0" fontId="35" fillId="0" borderId="14" xfId="0" quotePrefix="1" applyFont="1" applyBorder="1" applyAlignment="1">
      <alignment horizontal="left" wrapText="1"/>
    </xf>
    <xf numFmtId="0" fontId="35" fillId="0" borderId="15" xfId="0" quotePrefix="1" applyFont="1" applyBorder="1" applyAlignment="1">
      <alignment horizontal="left" wrapText="1"/>
    </xf>
    <xf numFmtId="0" fontId="35" fillId="0" borderId="15" xfId="0" quotePrefix="1" applyFont="1" applyBorder="1" applyAlignment="1">
      <alignment horizontal="center" wrapText="1"/>
    </xf>
    <xf numFmtId="0" fontId="35" fillId="0" borderId="15" xfId="0" quotePrefix="1" applyFont="1" applyBorder="1" applyAlignment="1">
      <alignment horizontal="left"/>
    </xf>
    <xf numFmtId="3" fontId="35" fillId="35" borderId="10" xfId="0" applyNumberFormat="1" applyFont="1" applyFill="1" applyBorder="1" applyAlignment="1">
      <alignment horizontal="right"/>
    </xf>
    <xf numFmtId="3" fontId="35" fillId="0" borderId="10" xfId="0" applyNumberFormat="1" applyFont="1" applyBorder="1" applyAlignment="1">
      <alignment horizontal="right"/>
    </xf>
    <xf numFmtId="0" fontId="36" fillId="35" borderId="14" xfId="0" applyFont="1" applyFill="1" applyBorder="1" applyAlignment="1">
      <alignment horizontal="left" vertical="center"/>
    </xf>
    <xf numFmtId="0" fontId="37" fillId="35" borderId="15" xfId="0" applyFont="1" applyFill="1" applyBorder="1" applyAlignment="1">
      <alignment vertical="center"/>
    </xf>
    <xf numFmtId="0" fontId="33" fillId="0" borderId="0" xfId="0" applyFont="1" applyAlignment="1">
      <alignment horizontal="center" vertical="center" wrapText="1"/>
    </xf>
    <xf numFmtId="0" fontId="31" fillId="0" borderId="0" xfId="0" applyFont="1"/>
    <xf numFmtId="3" fontId="35" fillId="0" borderId="10" xfId="0" applyNumberFormat="1" applyFont="1" applyBorder="1" applyAlignment="1">
      <alignment horizontal="right" wrapText="1"/>
    </xf>
    <xf numFmtId="0" fontId="29" fillId="0" borderId="0" xfId="0" quotePrefix="1" applyFont="1" applyAlignment="1">
      <alignment horizontal="center" vertical="center" wrapText="1"/>
    </xf>
    <xf numFmtId="3" fontId="36" fillId="36" borderId="14" xfId="0" quotePrefix="1" applyNumberFormat="1" applyFont="1" applyFill="1" applyBorder="1" applyAlignment="1">
      <alignment horizontal="right"/>
    </xf>
    <xf numFmtId="3" fontId="36" fillId="36" borderId="10" xfId="0" applyNumberFormat="1" applyFont="1" applyFill="1" applyBorder="1" applyAlignment="1">
      <alignment horizontal="right" wrapText="1"/>
    </xf>
    <xf numFmtId="3" fontId="36" fillId="35" borderId="14" xfId="0" quotePrefix="1" applyNumberFormat="1" applyFont="1" applyFill="1" applyBorder="1" applyAlignment="1">
      <alignment horizontal="right"/>
    </xf>
    <xf numFmtId="3" fontId="36" fillId="35" borderId="10" xfId="0" quotePrefix="1" applyNumberFormat="1" applyFont="1" applyFill="1" applyBorder="1" applyAlignment="1">
      <alignment horizontal="right"/>
    </xf>
    <xf numFmtId="0" fontId="38" fillId="0" borderId="0" xfId="0" applyFont="1" applyAlignment="1">
      <alignment horizontal="center" vertical="center" wrapText="1"/>
    </xf>
    <xf numFmtId="0" fontId="39" fillId="0" borderId="0" xfId="0" applyFont="1" applyAlignment="1">
      <alignment wrapText="1"/>
    </xf>
    <xf numFmtId="0" fontId="40" fillId="0" borderId="0" xfId="0" quotePrefix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37" fillId="0" borderId="0" xfId="0" applyFont="1"/>
    <xf numFmtId="3" fontId="35" fillId="35" borderId="14" xfId="0" quotePrefix="1" applyNumberFormat="1" applyFont="1" applyFill="1" applyBorder="1" applyAlignment="1">
      <alignment horizontal="right"/>
    </xf>
    <xf numFmtId="3" fontId="35" fillId="35" borderId="10" xfId="0" quotePrefix="1" applyNumberFormat="1" applyFont="1" applyFill="1" applyBorder="1" applyAlignment="1">
      <alignment horizontal="right"/>
    </xf>
    <xf numFmtId="0" fontId="42" fillId="0" borderId="0" xfId="0" applyFont="1"/>
    <xf numFmtId="0" fontId="42" fillId="0" borderId="12" xfId="0" applyFont="1" applyBorder="1"/>
    <xf numFmtId="4" fontId="35" fillId="35" borderId="10" xfId="0" applyNumberFormat="1" applyFont="1" applyFill="1" applyBorder="1" applyAlignment="1">
      <alignment horizontal="right"/>
    </xf>
    <xf numFmtId="4" fontId="35" fillId="0" borderId="10" xfId="0" applyNumberFormat="1" applyFont="1" applyBorder="1" applyAlignment="1">
      <alignment horizontal="right"/>
    </xf>
    <xf numFmtId="4" fontId="36" fillId="36" borderId="14" xfId="0" quotePrefix="1" applyNumberFormat="1" applyFont="1" applyFill="1" applyBorder="1" applyAlignment="1">
      <alignment horizontal="right"/>
    </xf>
    <xf numFmtId="4" fontId="36" fillId="36" borderId="10" xfId="0" applyNumberFormat="1" applyFont="1" applyFill="1" applyBorder="1" applyAlignment="1">
      <alignment horizontal="right" wrapText="1"/>
    </xf>
    <xf numFmtId="0" fontId="24" fillId="0" borderId="0" xfId="0" applyFont="1"/>
    <xf numFmtId="0" fontId="42" fillId="0" borderId="0" xfId="0" applyFont="1" applyAlignment="1">
      <alignment vertical="center"/>
    </xf>
    <xf numFmtId="4" fontId="19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wrapText="1"/>
    </xf>
    <xf numFmtId="0" fontId="19" fillId="33" borderId="10" xfId="0" applyFont="1" applyFill="1" applyBorder="1" applyAlignment="1">
      <alignment horizontal="left"/>
    </xf>
    <xf numFmtId="0" fontId="18" fillId="33" borderId="10" xfId="0" applyFont="1" applyFill="1" applyBorder="1" applyAlignment="1">
      <alignment wrapText="1"/>
    </xf>
    <xf numFmtId="0" fontId="27" fillId="33" borderId="10" xfId="0" applyFont="1" applyFill="1" applyBorder="1" applyAlignment="1">
      <alignment horizontal="center" wrapText="1"/>
    </xf>
    <xf numFmtId="49" fontId="18" fillId="33" borderId="10" xfId="0" applyNumberFormat="1" applyFont="1" applyFill="1" applyBorder="1" applyAlignment="1">
      <alignment horizontal="center" wrapText="1"/>
    </xf>
    <xf numFmtId="49" fontId="19" fillId="33" borderId="10" xfId="0" applyNumberFormat="1" applyFont="1" applyFill="1" applyBorder="1" applyAlignment="1">
      <alignment horizontal="center" wrapText="1"/>
    </xf>
    <xf numFmtId="49" fontId="19" fillId="33" borderId="10" xfId="0" applyNumberFormat="1" applyFont="1" applyFill="1" applyBorder="1" applyAlignment="1">
      <alignment horizontal="center" vertical="center" wrapText="1"/>
    </xf>
    <xf numFmtId="0" fontId="19" fillId="33" borderId="10" xfId="0" applyFont="1" applyFill="1" applyBorder="1" applyAlignment="1">
      <alignment horizontal="right" vertical="center" wrapText="1"/>
    </xf>
    <xf numFmtId="0" fontId="23" fillId="0" borderId="16" xfId="0" applyFont="1" applyBorder="1" applyAlignment="1">
      <alignment horizontal="center" vertical="center" wrapText="1"/>
    </xf>
    <xf numFmtId="0" fontId="44" fillId="33" borderId="10" xfId="0" applyFont="1" applyFill="1" applyBorder="1" applyAlignment="1">
      <alignment wrapText="1"/>
    </xf>
    <xf numFmtId="0" fontId="22" fillId="0" borderId="16" xfId="0" applyFont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left" wrapText="1"/>
    </xf>
    <xf numFmtId="0" fontId="22" fillId="33" borderId="10" xfId="0" applyFont="1" applyFill="1" applyBorder="1" applyAlignment="1">
      <alignment wrapText="1"/>
    </xf>
    <xf numFmtId="4" fontId="22" fillId="33" borderId="10" xfId="0" applyNumberFormat="1" applyFont="1" applyFill="1" applyBorder="1" applyAlignment="1">
      <alignment horizontal="right" wrapText="1"/>
    </xf>
    <xf numFmtId="4" fontId="22" fillId="33" borderId="13" xfId="0" applyNumberFormat="1" applyFont="1" applyFill="1" applyBorder="1" applyAlignment="1">
      <alignment horizontal="right" wrapText="1"/>
    </xf>
    <xf numFmtId="0" fontId="22" fillId="33" borderId="10" xfId="0" applyFont="1" applyFill="1" applyBorder="1" applyAlignment="1">
      <alignment horizontal="left" wrapText="1" indent="3"/>
    </xf>
    <xf numFmtId="0" fontId="22" fillId="0" borderId="10" xfId="0" applyFont="1" applyBorder="1" applyAlignment="1">
      <alignment horizontal="left" wrapText="1" indent="3"/>
    </xf>
    <xf numFmtId="0" fontId="22" fillId="0" borderId="10" xfId="0" applyFont="1" applyBorder="1" applyAlignment="1">
      <alignment wrapText="1"/>
    </xf>
    <xf numFmtId="4" fontId="22" fillId="0" borderId="10" xfId="0" applyNumberFormat="1" applyFont="1" applyBorder="1" applyAlignment="1">
      <alignment horizontal="right" wrapText="1"/>
    </xf>
    <xf numFmtId="4" fontId="22" fillId="0" borderId="13" xfId="0" applyNumberFormat="1" applyFont="1" applyBorder="1" applyAlignment="1">
      <alignment horizontal="right" wrapText="1"/>
    </xf>
    <xf numFmtId="0" fontId="23" fillId="33" borderId="10" xfId="0" applyFont="1" applyFill="1" applyBorder="1" applyAlignment="1">
      <alignment horizontal="left" wrapText="1"/>
    </xf>
    <xf numFmtId="4" fontId="23" fillId="33" borderId="13" xfId="0" applyNumberFormat="1" applyFont="1" applyFill="1" applyBorder="1" applyAlignment="1">
      <alignment horizontal="right" wrapText="1"/>
    </xf>
    <xf numFmtId="0" fontId="22" fillId="34" borderId="10" xfId="0" applyFont="1" applyFill="1" applyBorder="1" applyAlignment="1">
      <alignment horizontal="left" wrapText="1" indent="1"/>
    </xf>
    <xf numFmtId="0" fontId="22" fillId="34" borderId="10" xfId="0" applyFont="1" applyFill="1" applyBorder="1" applyAlignment="1">
      <alignment wrapText="1"/>
    </xf>
    <xf numFmtId="4" fontId="22" fillId="34" borderId="10" xfId="0" applyNumberFormat="1" applyFont="1" applyFill="1" applyBorder="1" applyAlignment="1">
      <alignment horizontal="right" wrapText="1"/>
    </xf>
    <xf numFmtId="4" fontId="22" fillId="34" borderId="13" xfId="0" applyNumberFormat="1" applyFont="1" applyFill="1" applyBorder="1" applyAlignment="1">
      <alignment horizontal="right" wrapText="1"/>
    </xf>
    <xf numFmtId="0" fontId="22" fillId="0" borderId="10" xfId="0" applyFont="1" applyBorder="1" applyAlignment="1">
      <alignment horizontal="left" vertical="center" wrapText="1"/>
    </xf>
    <xf numFmtId="4" fontId="22" fillId="0" borderId="10" xfId="0" applyNumberFormat="1" applyFont="1" applyBorder="1" applyAlignment="1">
      <alignment horizontal="right" vertical="center" wrapText="1"/>
    </xf>
    <xf numFmtId="0" fontId="22" fillId="0" borderId="10" xfId="0" applyFont="1" applyBorder="1" applyAlignment="1">
      <alignment horizontal="right" vertical="center" wrapText="1"/>
    </xf>
    <xf numFmtId="4" fontId="22" fillId="0" borderId="13" xfId="0" applyNumberFormat="1" applyFont="1" applyBorder="1" applyAlignment="1">
      <alignment horizontal="right" vertical="center" wrapText="1"/>
    </xf>
    <xf numFmtId="0" fontId="23" fillId="33" borderId="10" xfId="0" applyFont="1" applyFill="1" applyBorder="1" applyAlignment="1">
      <alignment horizontal="left" wrapText="1" indent="3"/>
    </xf>
    <xf numFmtId="0" fontId="23" fillId="33" borderId="10" xfId="0" applyFont="1" applyFill="1" applyBorder="1" applyAlignment="1">
      <alignment wrapText="1"/>
    </xf>
    <xf numFmtId="0" fontId="23" fillId="33" borderId="10" xfId="0" applyFont="1" applyFill="1" applyBorder="1" applyAlignment="1">
      <alignment horizontal="center" wrapText="1"/>
    </xf>
    <xf numFmtId="0" fontId="23" fillId="0" borderId="10" xfId="0" applyFont="1" applyBorder="1" applyAlignment="1">
      <alignment wrapText="1"/>
    </xf>
    <xf numFmtId="0" fontId="23" fillId="0" borderId="10" xfId="0" applyFont="1" applyBorder="1" applyAlignment="1">
      <alignment horizontal="right" wrapText="1"/>
    </xf>
    <xf numFmtId="0" fontId="23" fillId="0" borderId="13" xfId="0" applyFont="1" applyBorder="1" applyAlignment="1">
      <alignment horizontal="right" wrapText="1"/>
    </xf>
    <xf numFmtId="0" fontId="22" fillId="0" borderId="10" xfId="0" applyFont="1" applyBorder="1" applyAlignment="1">
      <alignment horizontal="left" wrapText="1" indent="1"/>
    </xf>
    <xf numFmtId="0" fontId="23" fillId="33" borderId="10" xfId="0" applyFont="1" applyFill="1" applyBorder="1" applyAlignment="1">
      <alignment horizontal="center" vertical="center"/>
    </xf>
    <xf numFmtId="4" fontId="23" fillId="33" borderId="10" xfId="0" applyNumberFormat="1" applyFont="1" applyFill="1" applyBorder="1" applyAlignment="1">
      <alignment vertical="center"/>
    </xf>
    <xf numFmtId="4" fontId="23" fillId="33" borderId="10" xfId="0" applyNumberFormat="1" applyFont="1" applyFill="1" applyBorder="1" applyAlignment="1">
      <alignment horizontal="right" vertical="center"/>
    </xf>
    <xf numFmtId="4" fontId="23" fillId="33" borderId="13" xfId="0" applyNumberFormat="1" applyFont="1" applyFill="1" applyBorder="1" applyAlignment="1">
      <alignment horizontal="right" vertical="center"/>
    </xf>
    <xf numFmtId="4" fontId="23" fillId="33" borderId="10" xfId="0" applyNumberFormat="1" applyFont="1" applyFill="1" applyBorder="1" applyAlignment="1">
      <alignment wrapText="1"/>
    </xf>
    <xf numFmtId="4" fontId="23" fillId="0" borderId="10" xfId="0" applyNumberFormat="1" applyFont="1" applyBorder="1" applyAlignment="1">
      <alignment horizontal="right" wrapText="1"/>
    </xf>
    <xf numFmtId="4" fontId="23" fillId="0" borderId="10" xfId="0" applyNumberFormat="1" applyFont="1" applyBorder="1" applyAlignment="1">
      <alignment wrapText="1"/>
    </xf>
    <xf numFmtId="4" fontId="23" fillId="0" borderId="13" xfId="0" applyNumberFormat="1" applyFont="1" applyBorder="1" applyAlignment="1">
      <alignment horizontal="right" wrapText="1"/>
    </xf>
    <xf numFmtId="2" fontId="23" fillId="0" borderId="10" xfId="0" applyNumberFormat="1" applyFont="1" applyBorder="1" applyAlignment="1">
      <alignment horizontal="right" wrapText="1"/>
    </xf>
    <xf numFmtId="0" fontId="23" fillId="33" borderId="10" xfId="0" applyFont="1" applyFill="1" applyBorder="1" applyAlignment="1">
      <alignment horizontal="left" wrapText="1" indent="4"/>
    </xf>
    <xf numFmtId="0" fontId="22" fillId="34" borderId="10" xfId="0" applyFont="1" applyFill="1" applyBorder="1" applyAlignment="1">
      <alignment horizontal="left" vertical="center" wrapText="1"/>
    </xf>
    <xf numFmtId="0" fontId="22" fillId="34" borderId="10" xfId="0" applyFont="1" applyFill="1" applyBorder="1" applyAlignment="1">
      <alignment vertical="center" wrapText="1"/>
    </xf>
    <xf numFmtId="4" fontId="22" fillId="34" borderId="10" xfId="0" applyNumberFormat="1" applyFont="1" applyFill="1" applyBorder="1" applyAlignment="1">
      <alignment horizontal="right" vertical="center" wrapText="1"/>
    </xf>
    <xf numFmtId="4" fontId="22" fillId="34" borderId="13" xfId="0" applyNumberFormat="1" applyFont="1" applyFill="1" applyBorder="1" applyAlignment="1">
      <alignment horizontal="right" vertical="center" wrapText="1"/>
    </xf>
    <xf numFmtId="0" fontId="36" fillId="0" borderId="14" xfId="0" quotePrefix="1" applyFont="1" applyBorder="1" applyAlignment="1">
      <alignment horizontal="left" vertical="center"/>
    </xf>
    <xf numFmtId="0" fontId="37" fillId="0" borderId="15" xfId="0" applyFont="1" applyBorder="1" applyAlignment="1">
      <alignment vertical="center"/>
    </xf>
    <xf numFmtId="0" fontId="28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32" fillId="0" borderId="0" xfId="0" applyFont="1" applyAlignment="1">
      <alignment wrapText="1"/>
    </xf>
    <xf numFmtId="0" fontId="36" fillId="35" borderId="14" xfId="0" applyFont="1" applyFill="1" applyBorder="1" applyAlignment="1">
      <alignment horizontal="left" vertical="center" wrapText="1"/>
    </xf>
    <xf numFmtId="0" fontId="36" fillId="35" borderId="15" xfId="0" applyFont="1" applyFill="1" applyBorder="1" applyAlignment="1">
      <alignment horizontal="left" vertical="center" wrapText="1"/>
    </xf>
    <xf numFmtId="0" fontId="36" fillId="35" borderId="16" xfId="0" applyFont="1" applyFill="1" applyBorder="1" applyAlignment="1">
      <alignment horizontal="left" vertical="center" wrapText="1"/>
    </xf>
    <xf numFmtId="0" fontId="36" fillId="0" borderId="14" xfId="0" applyFont="1" applyBorder="1" applyAlignment="1">
      <alignment horizontal="left" vertical="center" wrapText="1"/>
    </xf>
    <xf numFmtId="0" fontId="37" fillId="0" borderId="15" xfId="0" applyFont="1" applyBorder="1" applyAlignment="1">
      <alignment vertical="center" wrapText="1"/>
    </xf>
    <xf numFmtId="0" fontId="36" fillId="0" borderId="14" xfId="0" quotePrefix="1" applyFont="1" applyBorder="1" applyAlignment="1">
      <alignment horizontal="left" vertical="center" wrapText="1"/>
    </xf>
    <xf numFmtId="0" fontId="36" fillId="35" borderId="14" xfId="0" quotePrefix="1" applyFont="1" applyFill="1" applyBorder="1" applyAlignment="1">
      <alignment horizontal="left" vertical="center" wrapText="1"/>
    </xf>
    <xf numFmtId="0" fontId="37" fillId="35" borderId="15" xfId="0" applyFont="1" applyFill="1" applyBorder="1" applyAlignment="1">
      <alignment vertical="center" wrapText="1"/>
    </xf>
    <xf numFmtId="0" fontId="36" fillId="36" borderId="14" xfId="0" applyFont="1" applyFill="1" applyBorder="1" applyAlignment="1">
      <alignment horizontal="left" vertical="center" wrapText="1"/>
    </xf>
    <xf numFmtId="0" fontId="36" fillId="36" borderId="15" xfId="0" applyFont="1" applyFill="1" applyBorder="1" applyAlignment="1">
      <alignment horizontal="left" vertical="center" wrapText="1"/>
    </xf>
    <xf numFmtId="0" fontId="36" fillId="36" borderId="16" xfId="0" applyFont="1" applyFill="1" applyBorder="1" applyAlignment="1">
      <alignment horizontal="left" vertical="center" wrapText="1"/>
    </xf>
    <xf numFmtId="0" fontId="42" fillId="0" borderId="11" xfId="0" applyFont="1" applyBorder="1" applyAlignment="1">
      <alignment horizontal="center"/>
    </xf>
    <xf numFmtId="0" fontId="38" fillId="0" borderId="0" xfId="0" applyFont="1" applyAlignment="1">
      <alignment horizontal="center" vertical="center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42" fillId="0" borderId="0" xfId="0" applyFont="1" applyAlignment="1">
      <alignment horizontal="center"/>
    </xf>
    <xf numFmtId="0" fontId="26" fillId="0" borderId="0" xfId="0" applyFont="1" applyAlignment="1">
      <alignment horizontal="center" vertical="center"/>
    </xf>
    <xf numFmtId="0" fontId="43" fillId="0" borderId="12" xfId="0" applyFont="1" applyBorder="1" applyAlignment="1">
      <alignment horizontal="center" vertical="center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13626-9785-49B2-850E-D75CCDC5CEB3}">
  <dimension ref="A1:H51"/>
  <sheetViews>
    <sheetView tabSelected="1" zoomScaleNormal="100" workbookViewId="0">
      <selection activeCell="A8" sqref="A8:H8"/>
    </sheetView>
  </sheetViews>
  <sheetFormatPr defaultRowHeight="14.4" x14ac:dyDescent="0.3"/>
  <cols>
    <col min="1" max="1" width="11.77734375" customWidth="1"/>
    <col min="5" max="5" width="25.33203125" customWidth="1"/>
    <col min="6" max="8" width="11.77734375" customWidth="1"/>
  </cols>
  <sheetData>
    <row r="1" spans="1:8" ht="15.6" customHeight="1" x14ac:dyDescent="0.3">
      <c r="A1" s="91" t="s">
        <v>70</v>
      </c>
      <c r="B1" s="91" t="s">
        <v>71</v>
      </c>
      <c r="C1" s="91"/>
      <c r="D1" s="91"/>
      <c r="E1" s="91"/>
      <c r="F1" s="52"/>
      <c r="G1" s="52"/>
      <c r="H1" s="52"/>
    </row>
    <row r="2" spans="1:8" x14ac:dyDescent="0.3">
      <c r="A2" s="91" t="s">
        <v>72</v>
      </c>
      <c r="B2" s="91" t="s">
        <v>73</v>
      </c>
      <c r="C2" s="91"/>
      <c r="D2" s="91"/>
      <c r="E2" s="91"/>
      <c r="F2" s="52"/>
      <c r="G2" s="52"/>
      <c r="H2" s="52"/>
    </row>
    <row r="3" spans="1:8" ht="15.6" customHeight="1" x14ac:dyDescent="0.3">
      <c r="A3" s="91" t="s">
        <v>74</v>
      </c>
      <c r="B3" s="91" t="s">
        <v>75</v>
      </c>
      <c r="C3" s="91"/>
      <c r="D3" s="91"/>
      <c r="E3" s="91"/>
      <c r="F3" s="52"/>
      <c r="G3" s="52"/>
      <c r="H3" s="52"/>
    </row>
    <row r="4" spans="1:8" x14ac:dyDescent="0.3">
      <c r="A4" s="91" t="s">
        <v>76</v>
      </c>
      <c r="B4" s="91" t="s">
        <v>77</v>
      </c>
      <c r="C4" s="91"/>
      <c r="D4" s="91"/>
      <c r="E4" s="91"/>
      <c r="F4" s="52"/>
      <c r="G4" s="52"/>
      <c r="H4" s="52"/>
    </row>
    <row r="5" spans="1:8" ht="15.6" customHeight="1" x14ac:dyDescent="0.3">
      <c r="A5" s="52"/>
      <c r="B5" s="52"/>
      <c r="C5" s="52"/>
      <c r="D5" s="52"/>
      <c r="E5" s="52"/>
      <c r="F5" s="52"/>
      <c r="G5" s="52"/>
      <c r="H5" s="52"/>
    </row>
    <row r="6" spans="1:8" ht="38.4" customHeight="1" x14ac:dyDescent="0.3">
      <c r="A6" s="147" t="s">
        <v>102</v>
      </c>
      <c r="B6" s="147"/>
      <c r="C6" s="147"/>
      <c r="D6" s="147"/>
      <c r="E6" s="147"/>
      <c r="F6" s="147"/>
      <c r="G6" s="147"/>
      <c r="H6" s="147"/>
    </row>
    <row r="7" spans="1:8" ht="14.4" customHeight="1" x14ac:dyDescent="0.3">
      <c r="A7" s="54"/>
      <c r="B7" s="54"/>
      <c r="C7" s="54"/>
      <c r="D7" s="54"/>
      <c r="E7" s="54"/>
      <c r="F7" s="54"/>
      <c r="G7" s="54"/>
      <c r="H7" s="54"/>
    </row>
    <row r="8" spans="1:8" ht="14.4" customHeight="1" x14ac:dyDescent="0.3">
      <c r="A8" s="147" t="s">
        <v>78</v>
      </c>
      <c r="B8" s="147"/>
      <c r="C8" s="147"/>
      <c r="D8" s="147"/>
      <c r="E8" s="147"/>
      <c r="F8" s="147"/>
      <c r="G8" s="148"/>
      <c r="H8" s="148"/>
    </row>
    <row r="9" spans="1:8" ht="17.399999999999999" x14ac:dyDescent="0.3">
      <c r="A9" s="54"/>
      <c r="B9" s="54"/>
      <c r="C9" s="54"/>
      <c r="D9" s="54"/>
      <c r="E9" s="54"/>
      <c r="F9" s="54"/>
      <c r="G9" s="55"/>
      <c r="H9" s="55"/>
    </row>
    <row r="10" spans="1:8" ht="15.6" x14ac:dyDescent="0.3">
      <c r="A10" s="147" t="s">
        <v>79</v>
      </c>
      <c r="B10" s="149"/>
      <c r="C10" s="149"/>
      <c r="D10" s="149"/>
      <c r="E10" s="149"/>
      <c r="F10" s="149"/>
      <c r="G10" s="149"/>
      <c r="H10" s="149"/>
    </row>
    <row r="11" spans="1:8" ht="14.4" customHeight="1" x14ac:dyDescent="0.3">
      <c r="A11" s="57"/>
      <c r="B11" s="58"/>
      <c r="C11" s="58"/>
      <c r="D11" s="58"/>
      <c r="E11" s="59"/>
      <c r="F11" s="60"/>
      <c r="G11" s="60"/>
      <c r="H11" s="61"/>
    </row>
    <row r="12" spans="1:8" ht="52.8" x14ac:dyDescent="0.3">
      <c r="A12" s="62"/>
      <c r="B12" s="63"/>
      <c r="C12" s="63"/>
      <c r="D12" s="64"/>
      <c r="E12" s="65"/>
      <c r="F12" s="3" t="s">
        <v>15</v>
      </c>
      <c r="G12" s="3" t="s">
        <v>14</v>
      </c>
      <c r="H12" s="3" t="s">
        <v>101</v>
      </c>
    </row>
    <row r="13" spans="1:8" ht="14.4" customHeight="1" x14ac:dyDescent="0.3">
      <c r="A13" s="150" t="s">
        <v>80</v>
      </c>
      <c r="B13" s="151"/>
      <c r="C13" s="151"/>
      <c r="D13" s="151"/>
      <c r="E13" s="152"/>
      <c r="F13" s="66">
        <f t="shared" ref="F13:G13" si="0">F14+F15</f>
        <v>1568700</v>
      </c>
      <c r="G13" s="87">
        <f t="shared" si="0"/>
        <v>88906.459999999963</v>
      </c>
      <c r="H13" s="87">
        <f>G13+F13</f>
        <v>1657606.46</v>
      </c>
    </row>
    <row r="14" spans="1:8" x14ac:dyDescent="0.3">
      <c r="A14" s="153" t="s">
        <v>81</v>
      </c>
      <c r="B14" s="154"/>
      <c r="C14" s="154"/>
      <c r="D14" s="154"/>
      <c r="E14" s="146"/>
      <c r="F14" s="67">
        <v>1568700</v>
      </c>
      <c r="G14" s="88">
        <f>H14-F14</f>
        <v>88906.459999999963</v>
      </c>
      <c r="H14" s="5">
        <v>1657606.46</v>
      </c>
    </row>
    <row r="15" spans="1:8" ht="15.6" customHeight="1" x14ac:dyDescent="0.3">
      <c r="A15" s="145" t="s">
        <v>82</v>
      </c>
      <c r="B15" s="146"/>
      <c r="C15" s="146"/>
      <c r="D15" s="146"/>
      <c r="E15" s="146"/>
      <c r="F15" s="67">
        <v>0</v>
      </c>
      <c r="G15" s="88">
        <v>0</v>
      </c>
      <c r="H15" s="5">
        <v>1657606.46</v>
      </c>
    </row>
    <row r="16" spans="1:8" x14ac:dyDescent="0.3">
      <c r="A16" s="68" t="s">
        <v>83</v>
      </c>
      <c r="B16" s="69"/>
      <c r="C16" s="69"/>
      <c r="D16" s="69"/>
      <c r="E16" s="69"/>
      <c r="F16" s="66">
        <f t="shared" ref="F16:H16" si="1">F17+F18</f>
        <v>1568700</v>
      </c>
      <c r="G16" s="87">
        <f t="shared" si="1"/>
        <v>157954.00999999995</v>
      </c>
      <c r="H16" s="87">
        <f t="shared" si="1"/>
        <v>1726654.01</v>
      </c>
    </row>
    <row r="17" spans="1:8" x14ac:dyDescent="0.3">
      <c r="A17" s="155" t="s">
        <v>84</v>
      </c>
      <c r="B17" s="154"/>
      <c r="C17" s="154"/>
      <c r="D17" s="154"/>
      <c r="E17" s="154"/>
      <c r="F17" s="67">
        <v>1552631</v>
      </c>
      <c r="G17" s="88">
        <f>H17-F17</f>
        <v>117054.18999999994</v>
      </c>
      <c r="H17" s="5">
        <v>1669685.19</v>
      </c>
    </row>
    <row r="18" spans="1:8" x14ac:dyDescent="0.3">
      <c r="A18" s="145" t="s">
        <v>85</v>
      </c>
      <c r="B18" s="146"/>
      <c r="C18" s="146"/>
      <c r="D18" s="146"/>
      <c r="E18" s="146"/>
      <c r="F18" s="67">
        <v>16069</v>
      </c>
      <c r="G18" s="88">
        <f>H18-F18</f>
        <v>40899.82</v>
      </c>
      <c r="H18" s="88">
        <v>56968.82</v>
      </c>
    </row>
    <row r="19" spans="1:8" x14ac:dyDescent="0.3">
      <c r="A19" s="156" t="s">
        <v>86</v>
      </c>
      <c r="B19" s="157"/>
      <c r="C19" s="157"/>
      <c r="D19" s="157"/>
      <c r="E19" s="157"/>
      <c r="F19" s="66">
        <f t="shared" ref="F19:H19" si="2">F13-F16</f>
        <v>0</v>
      </c>
      <c r="G19" s="87">
        <f t="shared" si="2"/>
        <v>-69047.549999999988</v>
      </c>
      <c r="H19" s="87">
        <f t="shared" si="2"/>
        <v>-69047.550000000047</v>
      </c>
    </row>
    <row r="20" spans="1:8" ht="14.4" customHeight="1" x14ac:dyDescent="0.3">
      <c r="A20" s="54"/>
      <c r="B20" s="70"/>
      <c r="C20" s="70"/>
      <c r="D20" s="70"/>
      <c r="E20" s="70"/>
      <c r="F20" s="71"/>
      <c r="G20" s="71"/>
      <c r="H20" s="71"/>
    </row>
    <row r="21" spans="1:8" ht="14.4" customHeight="1" x14ac:dyDescent="0.3">
      <c r="A21" s="147" t="s">
        <v>87</v>
      </c>
      <c r="B21" s="149"/>
      <c r="C21" s="149"/>
      <c r="D21" s="149"/>
      <c r="E21" s="149"/>
      <c r="F21" s="149"/>
      <c r="G21" s="149"/>
      <c r="H21" s="149"/>
    </row>
    <row r="22" spans="1:8" ht="17.399999999999999" x14ac:dyDescent="0.3">
      <c r="A22" s="54"/>
      <c r="B22" s="70"/>
      <c r="C22" s="70"/>
      <c r="D22" s="70"/>
      <c r="E22" s="70"/>
      <c r="F22" s="71"/>
      <c r="G22" s="71"/>
      <c r="H22" s="71"/>
    </row>
    <row r="23" spans="1:8" ht="39" customHeight="1" x14ac:dyDescent="0.3">
      <c r="A23" s="62"/>
      <c r="B23" s="63"/>
      <c r="C23" s="63"/>
      <c r="D23" s="64"/>
      <c r="E23" s="65"/>
      <c r="F23" s="3" t="s">
        <v>15</v>
      </c>
      <c r="G23" s="3" t="s">
        <v>14</v>
      </c>
      <c r="H23" s="3" t="s">
        <v>13</v>
      </c>
    </row>
    <row r="24" spans="1:8" x14ac:dyDescent="0.3">
      <c r="A24" s="145" t="s">
        <v>88</v>
      </c>
      <c r="B24" s="146"/>
      <c r="C24" s="146"/>
      <c r="D24" s="146"/>
      <c r="E24" s="146"/>
      <c r="F24" s="67"/>
      <c r="G24" s="67"/>
      <c r="H24" s="72"/>
    </row>
    <row r="25" spans="1:8" x14ac:dyDescent="0.3">
      <c r="A25" s="145" t="s">
        <v>89</v>
      </c>
      <c r="B25" s="146"/>
      <c r="C25" s="146"/>
      <c r="D25" s="146"/>
      <c r="E25" s="146"/>
      <c r="F25" s="67"/>
      <c r="G25" s="67"/>
      <c r="H25" s="72"/>
    </row>
    <row r="26" spans="1:8" ht="14.4" customHeight="1" x14ac:dyDescent="0.3">
      <c r="A26" s="156" t="s">
        <v>90</v>
      </c>
      <c r="B26" s="157"/>
      <c r="C26" s="157"/>
      <c r="D26" s="157"/>
      <c r="E26" s="157"/>
      <c r="F26" s="66">
        <f t="shared" ref="F26:H26" si="3">F24-F25</f>
        <v>0</v>
      </c>
      <c r="G26" s="66">
        <f t="shared" si="3"/>
        <v>0</v>
      </c>
      <c r="H26" s="66">
        <f t="shared" si="3"/>
        <v>0</v>
      </c>
    </row>
    <row r="27" spans="1:8" ht="14.4" customHeight="1" x14ac:dyDescent="0.3">
      <c r="A27" s="156" t="s">
        <v>91</v>
      </c>
      <c r="B27" s="157"/>
      <c r="C27" s="157"/>
      <c r="D27" s="157"/>
      <c r="E27" s="157"/>
      <c r="F27" s="66">
        <f t="shared" ref="F27" si="4">F19+F26</f>
        <v>0</v>
      </c>
      <c r="G27" s="87">
        <v>-69047.55</v>
      </c>
      <c r="H27" s="87">
        <v>-69047.55</v>
      </c>
    </row>
    <row r="28" spans="1:8" ht="14.4" customHeight="1" x14ac:dyDescent="0.3">
      <c r="A28" s="73"/>
      <c r="B28" s="70"/>
      <c r="C28" s="70"/>
      <c r="D28" s="70"/>
      <c r="E28" s="70"/>
      <c r="F28" s="71"/>
      <c r="G28" s="71"/>
      <c r="H28" s="71"/>
    </row>
    <row r="29" spans="1:8" ht="15.6" x14ac:dyDescent="0.3">
      <c r="A29" s="147" t="s">
        <v>92</v>
      </c>
      <c r="B29" s="149"/>
      <c r="C29" s="149"/>
      <c r="D29" s="149"/>
      <c r="E29" s="149"/>
      <c r="F29" s="149"/>
      <c r="G29" s="149"/>
      <c r="H29" s="149"/>
    </row>
    <row r="30" spans="1:8" ht="15.6" customHeight="1" x14ac:dyDescent="0.3">
      <c r="A30" s="53"/>
      <c r="B30" s="56"/>
      <c r="C30" s="56"/>
      <c r="D30" s="56"/>
      <c r="E30" s="56"/>
      <c r="F30" s="56"/>
      <c r="G30" s="56"/>
      <c r="H30" s="56"/>
    </row>
    <row r="31" spans="1:8" ht="39" customHeight="1" x14ac:dyDescent="0.3">
      <c r="A31" s="62"/>
      <c r="B31" s="63"/>
      <c r="C31" s="63"/>
      <c r="D31" s="64"/>
      <c r="E31" s="65"/>
      <c r="F31" s="3" t="s">
        <v>15</v>
      </c>
      <c r="G31" s="3" t="s">
        <v>14</v>
      </c>
      <c r="H31" s="3" t="s">
        <v>13</v>
      </c>
    </row>
    <row r="32" spans="1:8" x14ac:dyDescent="0.3">
      <c r="A32" s="158" t="s">
        <v>93</v>
      </c>
      <c r="B32" s="159"/>
      <c r="C32" s="159"/>
      <c r="D32" s="159"/>
      <c r="E32" s="160"/>
      <c r="F32" s="74">
        <v>0</v>
      </c>
      <c r="G32" s="89">
        <v>69047.55</v>
      </c>
      <c r="H32" s="90">
        <v>69047.55</v>
      </c>
    </row>
    <row r="33" spans="1:8" ht="14.4" customHeight="1" x14ac:dyDescent="0.3">
      <c r="A33" s="156" t="s">
        <v>94</v>
      </c>
      <c r="B33" s="157"/>
      <c r="C33" s="157"/>
      <c r="D33" s="157"/>
      <c r="E33" s="157"/>
      <c r="F33" s="76">
        <f t="shared" ref="F33" si="5">F27+F32</f>
        <v>0</v>
      </c>
      <c r="G33" s="76">
        <v>0</v>
      </c>
      <c r="H33" s="77">
        <v>0</v>
      </c>
    </row>
    <row r="34" spans="1:8" ht="21.6" customHeight="1" x14ac:dyDescent="0.3">
      <c r="A34" s="150" t="s">
        <v>95</v>
      </c>
      <c r="B34" s="151"/>
      <c r="C34" s="151"/>
      <c r="D34" s="151"/>
      <c r="E34" s="152"/>
      <c r="F34" s="76">
        <f t="shared" ref="F34:H34" si="6">F19+F26+F32-F33</f>
        <v>0</v>
      </c>
      <c r="G34" s="76">
        <f t="shared" si="6"/>
        <v>1.4551915228366852E-11</v>
      </c>
      <c r="H34" s="77">
        <f t="shared" si="6"/>
        <v>-4.3655745685100555E-11</v>
      </c>
    </row>
    <row r="35" spans="1:8" ht="14.4" customHeight="1" x14ac:dyDescent="0.3">
      <c r="A35" s="78"/>
      <c r="B35" s="79"/>
      <c r="C35" s="79"/>
      <c r="D35" s="79"/>
      <c r="E35" s="79"/>
      <c r="F35" s="79"/>
      <c r="G35" s="79"/>
      <c r="H35" s="79"/>
    </row>
    <row r="36" spans="1:8" ht="14.4" customHeight="1" x14ac:dyDescent="0.3">
      <c r="A36" s="162" t="s">
        <v>96</v>
      </c>
      <c r="B36" s="162"/>
      <c r="C36" s="162"/>
      <c r="D36" s="162"/>
      <c r="E36" s="162"/>
      <c r="F36" s="162"/>
      <c r="G36" s="162"/>
      <c r="H36" s="162"/>
    </row>
    <row r="37" spans="1:8" ht="17.399999999999999" x14ac:dyDescent="0.3">
      <c r="A37" s="80"/>
      <c r="B37" s="81"/>
      <c r="C37" s="81"/>
      <c r="D37" s="81"/>
      <c r="E37" s="81"/>
      <c r="F37" s="82"/>
      <c r="G37" s="82"/>
      <c r="H37" s="82"/>
    </row>
    <row r="38" spans="1:8" ht="39" customHeight="1" x14ac:dyDescent="0.3">
      <c r="A38" s="62"/>
      <c r="B38" s="63"/>
      <c r="C38" s="63"/>
      <c r="D38" s="64"/>
      <c r="E38" s="65"/>
      <c r="F38" s="3" t="s">
        <v>15</v>
      </c>
      <c r="G38" s="3" t="s">
        <v>14</v>
      </c>
      <c r="H38" s="3" t="s">
        <v>13</v>
      </c>
    </row>
    <row r="39" spans="1:8" x14ac:dyDescent="0.3">
      <c r="A39" s="158" t="s">
        <v>93</v>
      </c>
      <c r="B39" s="159"/>
      <c r="C39" s="159"/>
      <c r="D39" s="159"/>
      <c r="E39" s="160"/>
      <c r="F39" s="74">
        <v>0</v>
      </c>
      <c r="G39" s="74">
        <v>0</v>
      </c>
      <c r="H39" s="75">
        <f>G42</f>
        <v>0</v>
      </c>
    </row>
    <row r="40" spans="1:8" ht="25.8" customHeight="1" x14ac:dyDescent="0.3">
      <c r="A40" s="158" t="s">
        <v>97</v>
      </c>
      <c r="B40" s="159"/>
      <c r="C40" s="159"/>
      <c r="D40" s="159"/>
      <c r="E40" s="160"/>
      <c r="F40" s="74">
        <v>0</v>
      </c>
      <c r="G40" s="74">
        <v>0</v>
      </c>
      <c r="H40" s="75">
        <v>0</v>
      </c>
    </row>
    <row r="41" spans="1:8" x14ac:dyDescent="0.3">
      <c r="A41" s="158" t="s">
        <v>98</v>
      </c>
      <c r="B41" s="163"/>
      <c r="C41" s="163"/>
      <c r="D41" s="163"/>
      <c r="E41" s="164"/>
      <c r="F41" s="74">
        <v>0</v>
      </c>
      <c r="G41" s="74">
        <v>0</v>
      </c>
      <c r="H41" s="75">
        <v>0</v>
      </c>
    </row>
    <row r="42" spans="1:8" x14ac:dyDescent="0.3">
      <c r="A42" s="156" t="s">
        <v>94</v>
      </c>
      <c r="B42" s="157"/>
      <c r="C42" s="157"/>
      <c r="D42" s="157"/>
      <c r="E42" s="157"/>
      <c r="F42" s="83">
        <f t="shared" ref="F42:H42" si="7">F39-F40+F41</f>
        <v>0</v>
      </c>
      <c r="G42" s="83">
        <f t="shared" si="7"/>
        <v>0</v>
      </c>
      <c r="H42" s="84">
        <f t="shared" si="7"/>
        <v>0</v>
      </c>
    </row>
    <row r="46" spans="1:8" x14ac:dyDescent="0.3">
      <c r="A46" s="2"/>
      <c r="B46" s="2"/>
      <c r="C46" s="2"/>
      <c r="D46" s="2"/>
      <c r="E46" s="2"/>
      <c r="F46" s="2"/>
      <c r="G46" s="2"/>
      <c r="H46" s="2"/>
    </row>
    <row r="47" spans="1:8" ht="15.6" x14ac:dyDescent="0.3">
      <c r="A47" s="85" t="s">
        <v>110</v>
      </c>
      <c r="B47" s="85"/>
      <c r="C47" s="85"/>
      <c r="D47" s="85"/>
      <c r="E47" s="85"/>
      <c r="F47" s="85"/>
      <c r="G47" s="85"/>
      <c r="H47" s="85"/>
    </row>
    <row r="48" spans="1:8" ht="15.6" x14ac:dyDescent="0.3">
      <c r="A48" s="85" t="s">
        <v>107</v>
      </c>
      <c r="B48" s="85"/>
      <c r="C48" s="85"/>
      <c r="D48" s="85"/>
      <c r="E48" s="85"/>
      <c r="F48" s="165" t="s">
        <v>112</v>
      </c>
      <c r="G48" s="165"/>
      <c r="H48" s="165"/>
    </row>
    <row r="49" spans="1:8" ht="15.6" x14ac:dyDescent="0.3">
      <c r="A49" s="85"/>
      <c r="B49" s="85"/>
      <c r="C49" s="85"/>
      <c r="D49" s="85"/>
      <c r="E49" s="85"/>
      <c r="F49" s="85"/>
      <c r="G49" s="85"/>
      <c r="H49" s="85"/>
    </row>
    <row r="50" spans="1:8" ht="15.6" x14ac:dyDescent="0.3">
      <c r="A50" s="85" t="s">
        <v>111</v>
      </c>
      <c r="B50" s="85"/>
      <c r="C50" s="85"/>
      <c r="D50" s="85"/>
      <c r="E50" s="85"/>
      <c r="F50" s="85"/>
      <c r="G50" s="86"/>
      <c r="H50" s="86"/>
    </row>
    <row r="51" spans="1:8" ht="15.6" x14ac:dyDescent="0.3">
      <c r="A51" s="85"/>
      <c r="B51" s="85"/>
      <c r="C51" s="85"/>
      <c r="D51" s="85"/>
      <c r="E51" s="85"/>
      <c r="F51" s="161" t="s">
        <v>113</v>
      </c>
      <c r="G51" s="161"/>
      <c r="H51" s="161"/>
    </row>
  </sheetData>
  <mergeCells count="25">
    <mergeCell ref="F51:H51"/>
    <mergeCell ref="A36:H36"/>
    <mergeCell ref="A39:E39"/>
    <mergeCell ref="A40:E40"/>
    <mergeCell ref="A41:E41"/>
    <mergeCell ref="A42:E42"/>
    <mergeCell ref="F48:H48"/>
    <mergeCell ref="A34:E34"/>
    <mergeCell ref="A17:E17"/>
    <mergeCell ref="A18:E18"/>
    <mergeCell ref="A19:E19"/>
    <mergeCell ref="A21:H21"/>
    <mergeCell ref="A24:E24"/>
    <mergeCell ref="A25:E25"/>
    <mergeCell ref="A26:E26"/>
    <mergeCell ref="A27:E27"/>
    <mergeCell ref="A29:H29"/>
    <mergeCell ref="A32:E32"/>
    <mergeCell ref="A33:E33"/>
    <mergeCell ref="A15:E15"/>
    <mergeCell ref="A6:H6"/>
    <mergeCell ref="A8:H8"/>
    <mergeCell ref="A10:H10"/>
    <mergeCell ref="A13:E13"/>
    <mergeCell ref="A14:E1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CEABF-DE42-4493-8C8F-9DE2133EEB45}">
  <dimension ref="A1:H51"/>
  <sheetViews>
    <sheetView topLeftCell="A43" zoomScaleNormal="100" workbookViewId="0">
      <selection activeCell="B45" sqref="B45"/>
    </sheetView>
  </sheetViews>
  <sheetFormatPr defaultRowHeight="14.4" x14ac:dyDescent="0.3"/>
  <cols>
    <col min="1" max="1" width="11.77734375" customWidth="1"/>
    <col min="5" max="5" width="25.33203125" customWidth="1"/>
    <col min="6" max="8" width="11.77734375" customWidth="1"/>
  </cols>
  <sheetData>
    <row r="1" spans="1:8" ht="15.6" customHeight="1" x14ac:dyDescent="0.3">
      <c r="A1" s="91" t="s">
        <v>70</v>
      </c>
      <c r="B1" s="91" t="s">
        <v>71</v>
      </c>
      <c r="C1" s="91"/>
      <c r="D1" s="91"/>
      <c r="E1" s="91"/>
      <c r="F1" s="52"/>
      <c r="G1" s="52"/>
      <c r="H1" s="52"/>
    </row>
    <row r="2" spans="1:8" x14ac:dyDescent="0.3">
      <c r="A2" s="91" t="s">
        <v>72</v>
      </c>
      <c r="B2" s="91" t="s">
        <v>73</v>
      </c>
      <c r="C2" s="91"/>
      <c r="D2" s="91"/>
      <c r="E2" s="91"/>
      <c r="F2" s="52"/>
      <c r="G2" s="52"/>
      <c r="H2" s="52"/>
    </row>
    <row r="3" spans="1:8" ht="15.6" customHeight="1" x14ac:dyDescent="0.3">
      <c r="A3" s="91" t="s">
        <v>74</v>
      </c>
      <c r="B3" s="91" t="s">
        <v>75</v>
      </c>
      <c r="C3" s="91"/>
      <c r="D3" s="91"/>
      <c r="E3" s="91"/>
      <c r="F3" s="52"/>
      <c r="G3" s="52"/>
      <c r="H3" s="52"/>
    </row>
    <row r="4" spans="1:8" x14ac:dyDescent="0.3">
      <c r="A4" s="91" t="s">
        <v>76</v>
      </c>
      <c r="B4" s="91" t="s">
        <v>77</v>
      </c>
      <c r="C4" s="91"/>
      <c r="D4" s="91"/>
      <c r="E4" s="91"/>
      <c r="F4" s="52"/>
      <c r="G4" s="52"/>
      <c r="H4" s="52"/>
    </row>
    <row r="5" spans="1:8" ht="15.6" customHeight="1" x14ac:dyDescent="0.3">
      <c r="A5" s="52"/>
      <c r="B5" s="52"/>
      <c r="C5" s="52"/>
      <c r="D5" s="52"/>
      <c r="E5" s="52"/>
      <c r="F5" s="52"/>
      <c r="G5" s="52"/>
      <c r="H5" s="52"/>
    </row>
    <row r="6" spans="1:8" ht="38.4" customHeight="1" x14ac:dyDescent="0.3">
      <c r="A6" s="147" t="s">
        <v>102</v>
      </c>
      <c r="B6" s="147"/>
      <c r="C6" s="147"/>
      <c r="D6" s="147"/>
      <c r="E6" s="147"/>
      <c r="F6" s="147"/>
      <c r="G6" s="147"/>
      <c r="H6" s="147"/>
    </row>
    <row r="7" spans="1:8" ht="14.4" customHeight="1" x14ac:dyDescent="0.3">
      <c r="A7" s="54"/>
      <c r="B7" s="54"/>
      <c r="C7" s="54"/>
      <c r="D7" s="54"/>
      <c r="E7" s="54"/>
      <c r="F7" s="54"/>
      <c r="G7" s="54"/>
      <c r="H7" s="54"/>
    </row>
    <row r="8" spans="1:8" ht="14.4" customHeight="1" x14ac:dyDescent="0.3">
      <c r="A8" s="147" t="s">
        <v>78</v>
      </c>
      <c r="B8" s="147"/>
      <c r="C8" s="147"/>
      <c r="D8" s="147"/>
      <c r="E8" s="147"/>
      <c r="F8" s="147"/>
      <c r="G8" s="148"/>
      <c r="H8" s="148"/>
    </row>
    <row r="9" spans="1:8" ht="17.399999999999999" x14ac:dyDescent="0.3">
      <c r="A9" s="54"/>
      <c r="B9" s="54"/>
      <c r="C9" s="54"/>
      <c r="D9" s="54"/>
      <c r="E9" s="54"/>
      <c r="F9" s="54"/>
      <c r="G9" s="55"/>
      <c r="H9" s="55"/>
    </row>
    <row r="10" spans="1:8" ht="15.6" x14ac:dyDescent="0.3">
      <c r="A10" s="147" t="s">
        <v>79</v>
      </c>
      <c r="B10" s="149"/>
      <c r="C10" s="149"/>
      <c r="D10" s="149"/>
      <c r="E10" s="149"/>
      <c r="F10" s="149"/>
      <c r="G10" s="149"/>
      <c r="H10" s="149"/>
    </row>
    <row r="11" spans="1:8" ht="14.4" customHeight="1" x14ac:dyDescent="0.3">
      <c r="A11" s="57"/>
      <c r="B11" s="58"/>
      <c r="C11" s="58"/>
      <c r="D11" s="58"/>
      <c r="E11" s="59"/>
      <c r="F11" s="60"/>
      <c r="G11" s="60"/>
      <c r="H11" s="61"/>
    </row>
    <row r="12" spans="1:8" ht="52.8" x14ac:dyDescent="0.3">
      <c r="A12" s="62"/>
      <c r="B12" s="63"/>
      <c r="C12" s="63"/>
      <c r="D12" s="64"/>
      <c r="E12" s="65"/>
      <c r="F12" s="3" t="s">
        <v>15</v>
      </c>
      <c r="G12" s="3" t="s">
        <v>14</v>
      </c>
      <c r="H12" s="3" t="s">
        <v>101</v>
      </c>
    </row>
    <row r="13" spans="1:8" ht="14.4" customHeight="1" x14ac:dyDescent="0.3">
      <c r="A13" s="150" t="s">
        <v>80</v>
      </c>
      <c r="B13" s="151"/>
      <c r="C13" s="151"/>
      <c r="D13" s="151"/>
      <c r="E13" s="152"/>
      <c r="F13" s="66">
        <f t="shared" ref="F13:G13" si="0">F14+F15</f>
        <v>1568700</v>
      </c>
      <c r="G13" s="87">
        <f t="shared" si="0"/>
        <v>88906.459999999963</v>
      </c>
      <c r="H13" s="87">
        <f>G13+F13</f>
        <v>1657606.46</v>
      </c>
    </row>
    <row r="14" spans="1:8" x14ac:dyDescent="0.3">
      <c r="A14" s="153" t="s">
        <v>81</v>
      </c>
      <c r="B14" s="154"/>
      <c r="C14" s="154"/>
      <c r="D14" s="154"/>
      <c r="E14" s="146"/>
      <c r="F14" s="67">
        <v>1568700</v>
      </c>
      <c r="G14" s="88">
        <f>H14-F14</f>
        <v>88906.459999999963</v>
      </c>
      <c r="H14" s="5">
        <v>1657606.46</v>
      </c>
    </row>
    <row r="15" spans="1:8" ht="15.6" customHeight="1" x14ac:dyDescent="0.3">
      <c r="A15" s="145" t="s">
        <v>82</v>
      </c>
      <c r="B15" s="146"/>
      <c r="C15" s="146"/>
      <c r="D15" s="146"/>
      <c r="E15" s="146"/>
      <c r="F15" s="67">
        <v>0</v>
      </c>
      <c r="G15" s="88">
        <v>0</v>
      </c>
      <c r="H15" s="5">
        <v>1657606.46</v>
      </c>
    </row>
    <row r="16" spans="1:8" x14ac:dyDescent="0.3">
      <c r="A16" s="68" t="s">
        <v>83</v>
      </c>
      <c r="B16" s="69"/>
      <c r="C16" s="69"/>
      <c r="D16" s="69"/>
      <c r="E16" s="69"/>
      <c r="F16" s="66">
        <f t="shared" ref="F16:H16" si="1">F17+F18</f>
        <v>1568700</v>
      </c>
      <c r="G16" s="87">
        <f t="shared" si="1"/>
        <v>157954.00999999995</v>
      </c>
      <c r="H16" s="87">
        <f t="shared" si="1"/>
        <v>1726654.01</v>
      </c>
    </row>
    <row r="17" spans="1:8" x14ac:dyDescent="0.3">
      <c r="A17" s="155" t="s">
        <v>84</v>
      </c>
      <c r="B17" s="154"/>
      <c r="C17" s="154"/>
      <c r="D17" s="154"/>
      <c r="E17" s="154"/>
      <c r="F17" s="67">
        <v>1552631</v>
      </c>
      <c r="G17" s="88">
        <f>H17-F17</f>
        <v>117054.18999999994</v>
      </c>
      <c r="H17" s="5">
        <v>1669685.19</v>
      </c>
    </row>
    <row r="18" spans="1:8" x14ac:dyDescent="0.3">
      <c r="A18" s="145" t="s">
        <v>85</v>
      </c>
      <c r="B18" s="146"/>
      <c r="C18" s="146"/>
      <c r="D18" s="146"/>
      <c r="E18" s="146"/>
      <c r="F18" s="67">
        <v>16069</v>
      </c>
      <c r="G18" s="88">
        <f>H18-F18</f>
        <v>40899.82</v>
      </c>
      <c r="H18" s="88">
        <v>56968.82</v>
      </c>
    </row>
    <row r="19" spans="1:8" x14ac:dyDescent="0.3">
      <c r="A19" s="156" t="s">
        <v>86</v>
      </c>
      <c r="B19" s="157"/>
      <c r="C19" s="157"/>
      <c r="D19" s="157"/>
      <c r="E19" s="157"/>
      <c r="F19" s="66">
        <f t="shared" ref="F19:H19" si="2">F13-F16</f>
        <v>0</v>
      </c>
      <c r="G19" s="87">
        <f t="shared" si="2"/>
        <v>-69047.549999999988</v>
      </c>
      <c r="H19" s="87">
        <f t="shared" si="2"/>
        <v>-69047.550000000047</v>
      </c>
    </row>
    <row r="20" spans="1:8" ht="14.4" customHeight="1" x14ac:dyDescent="0.3">
      <c r="A20" s="54"/>
      <c r="B20" s="70"/>
      <c r="C20" s="70"/>
      <c r="D20" s="70"/>
      <c r="E20" s="70"/>
      <c r="F20" s="71"/>
      <c r="G20" s="71"/>
      <c r="H20" s="71"/>
    </row>
    <row r="21" spans="1:8" ht="14.4" customHeight="1" x14ac:dyDescent="0.3">
      <c r="A21" s="147" t="s">
        <v>87</v>
      </c>
      <c r="B21" s="149"/>
      <c r="C21" s="149"/>
      <c r="D21" s="149"/>
      <c r="E21" s="149"/>
      <c r="F21" s="149"/>
      <c r="G21" s="149"/>
      <c r="H21" s="149"/>
    </row>
    <row r="22" spans="1:8" ht="17.399999999999999" x14ac:dyDescent="0.3">
      <c r="A22" s="54"/>
      <c r="B22" s="70"/>
      <c r="C22" s="70"/>
      <c r="D22" s="70"/>
      <c r="E22" s="70"/>
      <c r="F22" s="71"/>
      <c r="G22" s="71"/>
      <c r="H22" s="71"/>
    </row>
    <row r="23" spans="1:8" ht="39" customHeight="1" x14ac:dyDescent="0.3">
      <c r="A23" s="62"/>
      <c r="B23" s="63"/>
      <c r="C23" s="63"/>
      <c r="D23" s="64"/>
      <c r="E23" s="65"/>
      <c r="F23" s="3" t="s">
        <v>15</v>
      </c>
      <c r="G23" s="3" t="s">
        <v>14</v>
      </c>
      <c r="H23" s="3" t="s">
        <v>13</v>
      </c>
    </row>
    <row r="24" spans="1:8" x14ac:dyDescent="0.3">
      <c r="A24" s="145" t="s">
        <v>88</v>
      </c>
      <c r="B24" s="146"/>
      <c r="C24" s="146"/>
      <c r="D24" s="146"/>
      <c r="E24" s="146"/>
      <c r="F24" s="67"/>
      <c r="G24" s="67"/>
      <c r="H24" s="72"/>
    </row>
    <row r="25" spans="1:8" x14ac:dyDescent="0.3">
      <c r="A25" s="145" t="s">
        <v>89</v>
      </c>
      <c r="B25" s="146"/>
      <c r="C25" s="146"/>
      <c r="D25" s="146"/>
      <c r="E25" s="146"/>
      <c r="F25" s="67"/>
      <c r="G25" s="67"/>
      <c r="H25" s="72"/>
    </row>
    <row r="26" spans="1:8" ht="14.4" customHeight="1" x14ac:dyDescent="0.3">
      <c r="A26" s="156" t="s">
        <v>90</v>
      </c>
      <c r="B26" s="157"/>
      <c r="C26" s="157"/>
      <c r="D26" s="157"/>
      <c r="E26" s="157"/>
      <c r="F26" s="66">
        <f t="shared" ref="F26:H26" si="3">F24-F25</f>
        <v>0</v>
      </c>
      <c r="G26" s="66">
        <f t="shared" si="3"/>
        <v>0</v>
      </c>
      <c r="H26" s="66">
        <f t="shared" si="3"/>
        <v>0</v>
      </c>
    </row>
    <row r="27" spans="1:8" ht="14.4" customHeight="1" x14ac:dyDescent="0.3">
      <c r="A27" s="156" t="s">
        <v>91</v>
      </c>
      <c r="B27" s="157"/>
      <c r="C27" s="157"/>
      <c r="D27" s="157"/>
      <c r="E27" s="157"/>
      <c r="F27" s="66">
        <f t="shared" ref="F27" si="4">F19+F26</f>
        <v>0</v>
      </c>
      <c r="G27" s="87">
        <v>-69047.55</v>
      </c>
      <c r="H27" s="87">
        <v>-69047.55</v>
      </c>
    </row>
    <row r="28" spans="1:8" ht="14.4" customHeight="1" x14ac:dyDescent="0.3">
      <c r="A28" s="73"/>
      <c r="B28" s="70"/>
      <c r="C28" s="70"/>
      <c r="D28" s="70"/>
      <c r="E28" s="70"/>
      <c r="F28" s="71"/>
      <c r="G28" s="71"/>
      <c r="H28" s="71"/>
    </row>
    <row r="29" spans="1:8" ht="15.6" x14ac:dyDescent="0.3">
      <c r="A29" s="147" t="s">
        <v>92</v>
      </c>
      <c r="B29" s="149"/>
      <c r="C29" s="149"/>
      <c r="D29" s="149"/>
      <c r="E29" s="149"/>
      <c r="F29" s="149"/>
      <c r="G29" s="149"/>
      <c r="H29" s="149"/>
    </row>
    <row r="30" spans="1:8" ht="15.6" customHeight="1" x14ac:dyDescent="0.3">
      <c r="A30" s="53"/>
      <c r="B30" s="56"/>
      <c r="C30" s="56"/>
      <c r="D30" s="56"/>
      <c r="E30" s="56"/>
      <c r="F30" s="56"/>
      <c r="G30" s="56"/>
      <c r="H30" s="56"/>
    </row>
    <row r="31" spans="1:8" ht="39" customHeight="1" x14ac:dyDescent="0.3">
      <c r="A31" s="62"/>
      <c r="B31" s="63"/>
      <c r="C31" s="63"/>
      <c r="D31" s="64"/>
      <c r="E31" s="65"/>
      <c r="F31" s="3" t="s">
        <v>15</v>
      </c>
      <c r="G31" s="3" t="s">
        <v>14</v>
      </c>
      <c r="H31" s="3" t="s">
        <v>13</v>
      </c>
    </row>
    <row r="32" spans="1:8" x14ac:dyDescent="0.3">
      <c r="A32" s="158" t="s">
        <v>93</v>
      </c>
      <c r="B32" s="159"/>
      <c r="C32" s="159"/>
      <c r="D32" s="159"/>
      <c r="E32" s="160"/>
      <c r="F32" s="74">
        <v>0</v>
      </c>
      <c r="G32" s="89">
        <v>69047.55</v>
      </c>
      <c r="H32" s="90">
        <v>69047.55</v>
      </c>
    </row>
    <row r="33" spans="1:8" ht="14.4" customHeight="1" x14ac:dyDescent="0.3">
      <c r="A33" s="156" t="s">
        <v>94</v>
      </c>
      <c r="B33" s="157"/>
      <c r="C33" s="157"/>
      <c r="D33" s="157"/>
      <c r="E33" s="157"/>
      <c r="F33" s="76">
        <f t="shared" ref="F33" si="5">F27+F32</f>
        <v>0</v>
      </c>
      <c r="G33" s="76">
        <v>0</v>
      </c>
      <c r="H33" s="77">
        <v>0</v>
      </c>
    </row>
    <row r="34" spans="1:8" ht="21.6" customHeight="1" x14ac:dyDescent="0.3">
      <c r="A34" s="150" t="s">
        <v>95</v>
      </c>
      <c r="B34" s="151"/>
      <c r="C34" s="151"/>
      <c r="D34" s="151"/>
      <c r="E34" s="152"/>
      <c r="F34" s="76">
        <f t="shared" ref="F34:H34" si="6">F19+F26+F32-F33</f>
        <v>0</v>
      </c>
      <c r="G34" s="76">
        <f t="shared" si="6"/>
        <v>1.4551915228366852E-11</v>
      </c>
      <c r="H34" s="77">
        <f t="shared" si="6"/>
        <v>-4.3655745685100555E-11</v>
      </c>
    </row>
    <row r="35" spans="1:8" ht="14.4" customHeight="1" x14ac:dyDescent="0.3">
      <c r="A35" s="78"/>
      <c r="B35" s="79"/>
      <c r="C35" s="79"/>
      <c r="D35" s="79"/>
      <c r="E35" s="79"/>
      <c r="F35" s="79"/>
      <c r="G35" s="79"/>
      <c r="H35" s="79"/>
    </row>
    <row r="36" spans="1:8" ht="14.4" customHeight="1" x14ac:dyDescent="0.3">
      <c r="A36" s="162" t="s">
        <v>96</v>
      </c>
      <c r="B36" s="162"/>
      <c r="C36" s="162"/>
      <c r="D36" s="162"/>
      <c r="E36" s="162"/>
      <c r="F36" s="162"/>
      <c r="G36" s="162"/>
      <c r="H36" s="162"/>
    </row>
    <row r="37" spans="1:8" ht="17.399999999999999" x14ac:dyDescent="0.3">
      <c r="A37" s="80"/>
      <c r="B37" s="81"/>
      <c r="C37" s="81"/>
      <c r="D37" s="81"/>
      <c r="E37" s="81"/>
      <c r="F37" s="82"/>
      <c r="G37" s="82"/>
      <c r="H37" s="82"/>
    </row>
    <row r="38" spans="1:8" ht="39" customHeight="1" x14ac:dyDescent="0.3">
      <c r="A38" s="62"/>
      <c r="B38" s="63"/>
      <c r="C38" s="63"/>
      <c r="D38" s="64"/>
      <c r="E38" s="65"/>
      <c r="F38" s="3" t="s">
        <v>15</v>
      </c>
      <c r="G38" s="3" t="s">
        <v>14</v>
      </c>
      <c r="H38" s="3" t="s">
        <v>13</v>
      </c>
    </row>
    <row r="39" spans="1:8" x14ac:dyDescent="0.3">
      <c r="A39" s="158" t="s">
        <v>93</v>
      </c>
      <c r="B39" s="159"/>
      <c r="C39" s="159"/>
      <c r="D39" s="159"/>
      <c r="E39" s="160"/>
      <c r="F39" s="74">
        <v>0</v>
      </c>
      <c r="G39" s="74">
        <v>0</v>
      </c>
      <c r="H39" s="75">
        <f>G42</f>
        <v>0</v>
      </c>
    </row>
    <row r="40" spans="1:8" ht="25.8" customHeight="1" x14ac:dyDescent="0.3">
      <c r="A40" s="158" t="s">
        <v>97</v>
      </c>
      <c r="B40" s="159"/>
      <c r="C40" s="159"/>
      <c r="D40" s="159"/>
      <c r="E40" s="160"/>
      <c r="F40" s="74">
        <v>0</v>
      </c>
      <c r="G40" s="74">
        <v>0</v>
      </c>
      <c r="H40" s="75">
        <v>0</v>
      </c>
    </row>
    <row r="41" spans="1:8" x14ac:dyDescent="0.3">
      <c r="A41" s="158" t="s">
        <v>98</v>
      </c>
      <c r="B41" s="163"/>
      <c r="C41" s="163"/>
      <c r="D41" s="163"/>
      <c r="E41" s="164"/>
      <c r="F41" s="74">
        <v>0</v>
      </c>
      <c r="G41" s="74">
        <v>0</v>
      </c>
      <c r="H41" s="75">
        <v>0</v>
      </c>
    </row>
    <row r="42" spans="1:8" x14ac:dyDescent="0.3">
      <c r="A42" s="156" t="s">
        <v>94</v>
      </c>
      <c r="B42" s="157"/>
      <c r="C42" s="157"/>
      <c r="D42" s="157"/>
      <c r="E42" s="157"/>
      <c r="F42" s="83">
        <f t="shared" ref="F42:H42" si="7">F39-F40+F41</f>
        <v>0</v>
      </c>
      <c r="G42" s="83">
        <f t="shared" si="7"/>
        <v>0</v>
      </c>
      <c r="H42" s="84">
        <f t="shared" si="7"/>
        <v>0</v>
      </c>
    </row>
    <row r="46" spans="1:8" x14ac:dyDescent="0.3">
      <c r="A46" s="2"/>
      <c r="B46" s="2"/>
      <c r="C46" s="2"/>
      <c r="D46" s="2"/>
      <c r="E46" s="2"/>
      <c r="F46" s="2"/>
      <c r="G46" s="2"/>
      <c r="H46" s="2"/>
    </row>
    <row r="47" spans="1:8" ht="15.6" x14ac:dyDescent="0.3">
      <c r="A47" s="85" t="s">
        <v>109</v>
      </c>
      <c r="B47" s="85"/>
      <c r="C47" s="85"/>
      <c r="D47" s="85"/>
      <c r="E47" s="85"/>
      <c r="F47" s="85"/>
      <c r="G47" s="85"/>
      <c r="H47" s="85"/>
    </row>
    <row r="48" spans="1:8" ht="15.6" x14ac:dyDescent="0.3">
      <c r="A48" s="85" t="s">
        <v>107</v>
      </c>
      <c r="B48" s="85"/>
      <c r="C48" s="85"/>
      <c r="D48" s="85"/>
      <c r="E48" s="85"/>
      <c r="F48" s="165" t="s">
        <v>99</v>
      </c>
      <c r="G48" s="165"/>
      <c r="H48" s="165"/>
    </row>
    <row r="49" spans="1:8" ht="15.6" x14ac:dyDescent="0.3">
      <c r="A49" s="85"/>
      <c r="B49" s="85"/>
      <c r="C49" s="85"/>
      <c r="D49" s="85"/>
      <c r="E49" s="85"/>
      <c r="F49" s="85"/>
      <c r="G49" s="85"/>
      <c r="H49" s="85"/>
    </row>
    <row r="50" spans="1:8" ht="15.6" x14ac:dyDescent="0.3">
      <c r="A50" s="85" t="s">
        <v>108</v>
      </c>
      <c r="B50" s="85"/>
      <c r="C50" s="85"/>
      <c r="D50" s="85"/>
      <c r="E50" s="85"/>
      <c r="F50" s="85"/>
      <c r="G50" s="86"/>
      <c r="H50" s="86"/>
    </row>
    <row r="51" spans="1:8" ht="15.6" x14ac:dyDescent="0.3">
      <c r="A51" s="85"/>
      <c r="B51" s="85"/>
      <c r="C51" s="85"/>
      <c r="D51" s="85"/>
      <c r="E51" s="85"/>
      <c r="F51" s="161" t="s">
        <v>100</v>
      </c>
      <c r="G51" s="161"/>
      <c r="H51" s="161"/>
    </row>
  </sheetData>
  <mergeCells count="25">
    <mergeCell ref="A17:E17"/>
    <mergeCell ref="A21:H21"/>
    <mergeCell ref="A24:E24"/>
    <mergeCell ref="A25:E25"/>
    <mergeCell ref="A33:E33"/>
    <mergeCell ref="A26:E26"/>
    <mergeCell ref="A27:E27"/>
    <mergeCell ref="A18:E18"/>
    <mergeCell ref="A19:E19"/>
    <mergeCell ref="A6:H6"/>
    <mergeCell ref="A8:H8"/>
    <mergeCell ref="A10:H10"/>
    <mergeCell ref="A14:E14"/>
    <mergeCell ref="A15:E15"/>
    <mergeCell ref="A13:E13"/>
    <mergeCell ref="F48:H48"/>
    <mergeCell ref="F51:H51"/>
    <mergeCell ref="A29:H29"/>
    <mergeCell ref="A32:E32"/>
    <mergeCell ref="A36:H36"/>
    <mergeCell ref="A39:E39"/>
    <mergeCell ref="A40:E40"/>
    <mergeCell ref="A41:E41"/>
    <mergeCell ref="A34:E34"/>
    <mergeCell ref="A42:E4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2AD80-C489-48C0-9A21-A9CB2715093C}">
  <dimension ref="A1:F25"/>
  <sheetViews>
    <sheetView zoomScaleNormal="100" workbookViewId="0">
      <selection activeCell="C7" sqref="C7"/>
    </sheetView>
  </sheetViews>
  <sheetFormatPr defaultRowHeight="13.2" x14ac:dyDescent="0.25"/>
  <cols>
    <col min="1" max="1" width="7.77734375" style="2" customWidth="1"/>
    <col min="2" max="2" width="44" style="2" customWidth="1"/>
    <col min="3" max="5" width="15.77734375" style="2" customWidth="1"/>
    <col min="6" max="6" width="8.109375" style="16" hidden="1" customWidth="1"/>
    <col min="7" max="16384" width="8.88671875" style="2"/>
  </cols>
  <sheetData>
    <row r="1" spans="1:6" s="39" customFormat="1" ht="30" customHeight="1" x14ac:dyDescent="0.3">
      <c r="A1" s="166" t="s">
        <v>0</v>
      </c>
      <c r="B1" s="166"/>
      <c r="C1" s="166"/>
      <c r="D1" s="166"/>
      <c r="E1" s="166"/>
      <c r="F1" s="40"/>
    </row>
    <row r="2" spans="1:6" s="37" customFormat="1" ht="30" customHeight="1" x14ac:dyDescent="0.3">
      <c r="A2" s="167" t="s">
        <v>6</v>
      </c>
      <c r="B2" s="167"/>
      <c r="C2" s="167"/>
      <c r="D2" s="167"/>
      <c r="E2" s="167"/>
      <c r="F2" s="38"/>
    </row>
    <row r="3" spans="1:6" s="45" customFormat="1" ht="31.2" customHeight="1" x14ac:dyDescent="0.3">
      <c r="A3" s="3" t="s">
        <v>5</v>
      </c>
      <c r="B3" s="3" t="s">
        <v>38</v>
      </c>
      <c r="C3" s="3" t="s">
        <v>15</v>
      </c>
      <c r="D3" s="3" t="s">
        <v>14</v>
      </c>
      <c r="E3" s="3" t="s">
        <v>13</v>
      </c>
      <c r="F3" s="17" t="s">
        <v>2</v>
      </c>
    </row>
    <row r="4" spans="1:6" s="44" customFormat="1" ht="11.4" x14ac:dyDescent="0.2">
      <c r="A4" s="43">
        <v>1</v>
      </c>
      <c r="B4" s="42">
        <v>2</v>
      </c>
      <c r="C4" s="42">
        <v>3</v>
      </c>
      <c r="D4" s="42">
        <v>4</v>
      </c>
      <c r="E4" s="42">
        <v>5</v>
      </c>
      <c r="F4" s="42"/>
    </row>
    <row r="5" spans="1:6" s="1" customFormat="1" x14ac:dyDescent="0.25">
      <c r="A5" s="4"/>
      <c r="B5" s="4" t="s">
        <v>3</v>
      </c>
      <c r="C5" s="5">
        <v>1568700</v>
      </c>
      <c r="D5" s="5">
        <v>88906.46</v>
      </c>
      <c r="E5" s="5">
        <v>1657606.46</v>
      </c>
      <c r="F5" s="18">
        <v>105.67</v>
      </c>
    </row>
    <row r="6" spans="1:6" s="1" customFormat="1" x14ac:dyDescent="0.25">
      <c r="A6" s="9">
        <v>6</v>
      </c>
      <c r="B6" s="4" t="s">
        <v>1</v>
      </c>
      <c r="C6" s="5">
        <v>1568700</v>
      </c>
      <c r="D6" s="5">
        <v>88906.46</v>
      </c>
      <c r="E6" s="5">
        <v>1657606.46</v>
      </c>
      <c r="F6" s="18">
        <v>105.67</v>
      </c>
    </row>
    <row r="7" spans="1:6" s="14" customFormat="1" ht="26.4" x14ac:dyDescent="0.3">
      <c r="A7" s="11">
        <v>63</v>
      </c>
      <c r="B7" s="12" t="s">
        <v>7</v>
      </c>
      <c r="C7" s="13">
        <v>1058000</v>
      </c>
      <c r="D7" s="13">
        <v>67000</v>
      </c>
      <c r="E7" s="13">
        <v>1125000</v>
      </c>
      <c r="F7" s="19">
        <v>106.33</v>
      </c>
    </row>
    <row r="8" spans="1:6" s="1" customFormat="1" x14ac:dyDescent="0.25">
      <c r="A8" s="10">
        <v>65</v>
      </c>
      <c r="B8" s="8" t="s">
        <v>8</v>
      </c>
      <c r="C8" s="7">
        <v>1</v>
      </c>
      <c r="D8" s="93"/>
      <c r="E8" s="7">
        <v>1</v>
      </c>
      <c r="F8" s="18">
        <v>100</v>
      </c>
    </row>
    <row r="9" spans="1:6" s="14" customFormat="1" ht="26.4" x14ac:dyDescent="0.3">
      <c r="A9" s="11">
        <v>65</v>
      </c>
      <c r="B9" s="12" t="s">
        <v>9</v>
      </c>
      <c r="C9" s="13">
        <v>230200</v>
      </c>
      <c r="D9" s="13">
        <v>14000</v>
      </c>
      <c r="E9" s="13">
        <v>244200</v>
      </c>
      <c r="F9" s="19">
        <v>106.08</v>
      </c>
    </row>
    <row r="10" spans="1:6" s="14" customFormat="1" ht="39.6" x14ac:dyDescent="0.3">
      <c r="A10" s="11">
        <v>66</v>
      </c>
      <c r="B10" s="12" t="s">
        <v>10</v>
      </c>
      <c r="C10" s="13">
        <v>2525</v>
      </c>
      <c r="D10" s="13">
        <v>2774</v>
      </c>
      <c r="E10" s="13">
        <v>5299</v>
      </c>
      <c r="F10" s="19">
        <v>209.86</v>
      </c>
    </row>
    <row r="11" spans="1:6" s="14" customFormat="1" ht="26.4" x14ac:dyDescent="0.3">
      <c r="A11" s="11">
        <v>67</v>
      </c>
      <c r="B11" s="12" t="s">
        <v>11</v>
      </c>
      <c r="C11" s="13">
        <v>277800</v>
      </c>
      <c r="D11" s="13">
        <v>1606.46</v>
      </c>
      <c r="E11" s="13">
        <v>279406.46000000002</v>
      </c>
      <c r="F11" s="19">
        <v>100.58</v>
      </c>
    </row>
    <row r="12" spans="1:6" s="1" customFormat="1" x14ac:dyDescent="0.25">
      <c r="A12" s="10">
        <v>68</v>
      </c>
      <c r="B12" s="41" t="s">
        <v>12</v>
      </c>
      <c r="C12" s="7">
        <v>174</v>
      </c>
      <c r="D12" s="7">
        <v>3526</v>
      </c>
      <c r="E12" s="7">
        <v>3700</v>
      </c>
      <c r="F12" s="20">
        <v>2126.44</v>
      </c>
    </row>
    <row r="13" spans="1:6" s="1" customFormat="1" x14ac:dyDescent="0.25">
      <c r="A13" s="22"/>
      <c r="B13" s="23"/>
      <c r="C13" s="24"/>
      <c r="D13" s="25"/>
      <c r="E13" s="25"/>
      <c r="F13" s="26"/>
    </row>
    <row r="14" spans="1:6" s="1" customFormat="1" x14ac:dyDescent="0.25">
      <c r="A14" s="27"/>
      <c r="B14" s="28"/>
      <c r="C14" s="29"/>
      <c r="D14" s="30"/>
      <c r="E14" s="30"/>
      <c r="F14" s="31"/>
    </row>
    <row r="15" spans="1:6" s="1" customFormat="1" x14ac:dyDescent="0.25">
      <c r="A15" s="32"/>
      <c r="B15" s="33"/>
      <c r="C15" s="34"/>
      <c r="D15" s="35"/>
      <c r="E15" s="35"/>
      <c r="F15" s="36"/>
    </row>
    <row r="16" spans="1:6" s="45" customFormat="1" ht="31.2" customHeight="1" x14ac:dyDescent="0.3">
      <c r="A16" s="3" t="s">
        <v>5</v>
      </c>
      <c r="B16" s="3" t="s">
        <v>38</v>
      </c>
      <c r="C16" s="3" t="s">
        <v>15</v>
      </c>
      <c r="D16" s="3" t="s">
        <v>14</v>
      </c>
      <c r="E16" s="3" t="s">
        <v>13</v>
      </c>
      <c r="F16" s="17" t="s">
        <v>2</v>
      </c>
    </row>
    <row r="17" spans="1:6" s="44" customFormat="1" ht="11.4" x14ac:dyDescent="0.2">
      <c r="A17" s="43">
        <v>1</v>
      </c>
      <c r="B17" s="42">
        <v>2</v>
      </c>
      <c r="C17" s="42">
        <v>3</v>
      </c>
      <c r="D17" s="42">
        <v>4</v>
      </c>
      <c r="E17" s="42">
        <v>5</v>
      </c>
      <c r="F17" s="42"/>
    </row>
    <row r="18" spans="1:6" s="1" customFormat="1" x14ac:dyDescent="0.25">
      <c r="A18" s="9"/>
      <c r="B18" s="4" t="s">
        <v>4</v>
      </c>
      <c r="C18" s="5">
        <f>C19+C24</f>
        <v>1568700</v>
      </c>
      <c r="D18" s="5">
        <f t="shared" ref="D18:E18" si="0">D19+D24</f>
        <v>157954.01000000007</v>
      </c>
      <c r="E18" s="5">
        <f t="shared" si="0"/>
        <v>1726654.01</v>
      </c>
      <c r="F18" s="18">
        <v>105.67</v>
      </c>
    </row>
    <row r="19" spans="1:6" s="1" customFormat="1" x14ac:dyDescent="0.25">
      <c r="A19" s="9">
        <v>3</v>
      </c>
      <c r="B19" s="4" t="s">
        <v>51</v>
      </c>
      <c r="C19" s="5">
        <f>C20+C21+C22+C23</f>
        <v>1552631.18</v>
      </c>
      <c r="D19" s="5">
        <f>D20+D21+D22+D23</f>
        <v>117054.01000000005</v>
      </c>
      <c r="E19" s="5">
        <f t="shared" ref="E19" si="1">E20+E21+E22+E23</f>
        <v>1669685.19</v>
      </c>
      <c r="F19" s="18">
        <v>108.96</v>
      </c>
    </row>
    <row r="20" spans="1:6" s="1" customFormat="1" x14ac:dyDescent="0.25">
      <c r="A20" s="10">
        <v>31</v>
      </c>
      <c r="B20" s="8" t="s">
        <v>52</v>
      </c>
      <c r="C20" s="7">
        <v>1050000</v>
      </c>
      <c r="D20" s="7">
        <f>E20-C20</f>
        <v>66948.550000000047</v>
      </c>
      <c r="E20" s="7">
        <v>1116948.55</v>
      </c>
      <c r="F20" s="18">
        <v>106.38</v>
      </c>
    </row>
    <row r="21" spans="1:6" s="1" customFormat="1" x14ac:dyDescent="0.25">
      <c r="A21" s="10">
        <v>32</v>
      </c>
      <c r="B21" s="8" t="s">
        <v>53</v>
      </c>
      <c r="C21" s="7">
        <v>501779</v>
      </c>
      <c r="D21" s="7">
        <f t="shared" ref="D21:D23" si="2">E21-C21</f>
        <v>49020.260000000009</v>
      </c>
      <c r="E21" s="7">
        <v>550799.26</v>
      </c>
      <c r="F21" s="18">
        <v>114.15</v>
      </c>
    </row>
    <row r="22" spans="1:6" s="1" customFormat="1" x14ac:dyDescent="0.25">
      <c r="A22" s="10">
        <v>34</v>
      </c>
      <c r="B22" s="8" t="s">
        <v>63</v>
      </c>
      <c r="C22" s="6">
        <v>852.18</v>
      </c>
      <c r="D22" s="7">
        <f t="shared" si="2"/>
        <v>249.00000000000011</v>
      </c>
      <c r="E22" s="7">
        <v>1101.18</v>
      </c>
      <c r="F22" s="18">
        <v>129.22</v>
      </c>
    </row>
    <row r="23" spans="1:6" s="14" customFormat="1" ht="26.4" x14ac:dyDescent="0.3">
      <c r="A23" s="11">
        <v>37</v>
      </c>
      <c r="B23" s="12" t="s">
        <v>58</v>
      </c>
      <c r="C23" s="15"/>
      <c r="D23" s="13">
        <f t="shared" si="2"/>
        <v>836.2</v>
      </c>
      <c r="E23" s="13">
        <v>836.2</v>
      </c>
      <c r="F23" s="21"/>
    </row>
    <row r="24" spans="1:6" s="1" customFormat="1" x14ac:dyDescent="0.25">
      <c r="A24" s="9">
        <v>4</v>
      </c>
      <c r="B24" s="4" t="s">
        <v>68</v>
      </c>
      <c r="C24" s="5">
        <f>C25</f>
        <v>16068.82</v>
      </c>
      <c r="D24" s="5">
        <f>D25</f>
        <v>40900</v>
      </c>
      <c r="E24" s="5">
        <f>E25</f>
        <v>56968.82</v>
      </c>
      <c r="F24" s="18">
        <v>217.62</v>
      </c>
    </row>
    <row r="25" spans="1:6" s="14" customFormat="1" x14ac:dyDescent="0.3">
      <c r="A25" s="11">
        <v>42</v>
      </c>
      <c r="B25" s="12" t="s">
        <v>69</v>
      </c>
      <c r="C25" s="13">
        <v>16068.82</v>
      </c>
      <c r="D25" s="13">
        <f>E25-C25</f>
        <v>40900</v>
      </c>
      <c r="E25" s="13">
        <v>56968.82</v>
      </c>
      <c r="F25" s="19">
        <v>217.62</v>
      </c>
    </row>
  </sheetData>
  <mergeCells count="2">
    <mergeCell ref="A1:E1"/>
    <mergeCell ref="A2:E2"/>
  </mergeCells>
  <printOptions horizontalCentered="1"/>
  <pageMargins left="0.74803149606299213" right="0.74803149606299213" top="0.98425196850393704" bottom="0.98425196850393704" header="0.51181102362204722" footer="0.51181102362204722"/>
  <pageSetup paperSize="9" scale="80" orientation="portrait" r:id="rId1"/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CD1C0-3C29-47DF-8C56-36E36875EB03}">
  <dimension ref="A1:E35"/>
  <sheetViews>
    <sheetView zoomScaleNormal="100" workbookViewId="0">
      <selection activeCell="C6" sqref="C6"/>
    </sheetView>
  </sheetViews>
  <sheetFormatPr defaultRowHeight="14.4" x14ac:dyDescent="0.3"/>
  <cols>
    <col min="1" max="1" width="11.5546875" customWidth="1"/>
    <col min="2" max="2" width="33.109375" customWidth="1"/>
    <col min="3" max="5" width="15.77734375" customWidth="1"/>
  </cols>
  <sheetData>
    <row r="1" spans="1:5" s="37" customFormat="1" ht="30" customHeight="1" x14ac:dyDescent="0.3">
      <c r="A1" s="167" t="s">
        <v>16</v>
      </c>
      <c r="B1" s="167"/>
      <c r="C1" s="167"/>
      <c r="D1" s="167"/>
      <c r="E1" s="167"/>
    </row>
    <row r="2" spans="1:5" s="45" customFormat="1" ht="31.2" customHeight="1" x14ac:dyDescent="0.3">
      <c r="A2" s="3" t="s">
        <v>5</v>
      </c>
      <c r="B2" s="3" t="s">
        <v>38</v>
      </c>
      <c r="C2" s="3" t="s">
        <v>15</v>
      </c>
      <c r="D2" s="3" t="s">
        <v>14</v>
      </c>
      <c r="E2" s="3" t="s">
        <v>13</v>
      </c>
    </row>
    <row r="3" spans="1:5" x14ac:dyDescent="0.3">
      <c r="A3" s="43">
        <v>1</v>
      </c>
      <c r="B3" s="42">
        <v>2</v>
      </c>
      <c r="C3" s="42">
        <v>3</v>
      </c>
      <c r="D3" s="42">
        <v>4</v>
      </c>
      <c r="E3" s="42">
        <v>5</v>
      </c>
    </row>
    <row r="4" spans="1:5" x14ac:dyDescent="0.3">
      <c r="A4" s="9"/>
      <c r="B4" s="4" t="s">
        <v>3</v>
      </c>
      <c r="C4" s="94">
        <f>C5+C7+C9+C12+C14</f>
        <v>1568700</v>
      </c>
      <c r="D4" s="94">
        <f t="shared" ref="D4:E4" si="0">D5+D7+D9+D12+D14</f>
        <v>88906.459999999992</v>
      </c>
      <c r="E4" s="94">
        <f t="shared" si="0"/>
        <v>1657606.46</v>
      </c>
    </row>
    <row r="5" spans="1:5" x14ac:dyDescent="0.3">
      <c r="A5" s="9">
        <v>1</v>
      </c>
      <c r="B5" s="4" t="s">
        <v>17</v>
      </c>
      <c r="C5" s="5">
        <v>4300</v>
      </c>
      <c r="D5" s="5">
        <v>1606.46</v>
      </c>
      <c r="E5" s="5">
        <v>5906.46</v>
      </c>
    </row>
    <row r="6" spans="1:5" x14ac:dyDescent="0.3">
      <c r="A6" s="10">
        <v>11</v>
      </c>
      <c r="B6" s="95" t="s">
        <v>18</v>
      </c>
      <c r="C6" s="7">
        <v>4300</v>
      </c>
      <c r="D6" s="7">
        <v>1606.46</v>
      </c>
      <c r="E6" s="7">
        <v>5906.46</v>
      </c>
    </row>
    <row r="7" spans="1:5" x14ac:dyDescent="0.3">
      <c r="A7" s="9">
        <v>3</v>
      </c>
      <c r="B7" s="4" t="s">
        <v>19</v>
      </c>
      <c r="C7" s="5">
        <v>2700</v>
      </c>
      <c r="D7" s="5">
        <v>3700</v>
      </c>
      <c r="E7" s="5">
        <v>6400</v>
      </c>
    </row>
    <row r="8" spans="1:5" x14ac:dyDescent="0.3">
      <c r="A8" s="10">
        <v>32</v>
      </c>
      <c r="B8" s="41" t="s">
        <v>20</v>
      </c>
      <c r="C8" s="7">
        <v>2700</v>
      </c>
      <c r="D8" s="7">
        <v>3700</v>
      </c>
      <c r="E8" s="7">
        <v>6400</v>
      </c>
    </row>
    <row r="9" spans="1:5" x14ac:dyDescent="0.3">
      <c r="A9" s="9">
        <v>4</v>
      </c>
      <c r="B9" s="4" t="s">
        <v>21</v>
      </c>
      <c r="C9" s="5">
        <v>503700</v>
      </c>
      <c r="D9" s="5">
        <v>14000</v>
      </c>
      <c r="E9" s="5">
        <v>517700</v>
      </c>
    </row>
    <row r="10" spans="1:5" ht="27" x14ac:dyDescent="0.3">
      <c r="A10" s="10">
        <v>43</v>
      </c>
      <c r="B10" s="41" t="s">
        <v>22</v>
      </c>
      <c r="C10" s="7">
        <v>230200</v>
      </c>
      <c r="D10" s="7">
        <v>14000</v>
      </c>
      <c r="E10" s="7">
        <v>244200</v>
      </c>
    </row>
    <row r="11" spans="1:5" x14ac:dyDescent="0.3">
      <c r="A11" s="10">
        <v>44</v>
      </c>
      <c r="B11" s="41" t="s">
        <v>23</v>
      </c>
      <c r="C11" s="7">
        <v>273500</v>
      </c>
      <c r="D11" s="8"/>
      <c r="E11" s="7">
        <v>273500</v>
      </c>
    </row>
    <row r="12" spans="1:5" x14ac:dyDescent="0.3">
      <c r="A12" s="9">
        <v>5</v>
      </c>
      <c r="B12" s="4" t="s">
        <v>24</v>
      </c>
      <c r="C12" s="5">
        <v>1058000</v>
      </c>
      <c r="D12" s="5">
        <v>67000</v>
      </c>
      <c r="E12" s="5">
        <v>1125000</v>
      </c>
    </row>
    <row r="13" spans="1:5" x14ac:dyDescent="0.3">
      <c r="A13" s="10">
        <v>52</v>
      </c>
      <c r="B13" s="41" t="s">
        <v>25</v>
      </c>
      <c r="C13" s="7">
        <v>1058000</v>
      </c>
      <c r="D13" s="7">
        <v>67000</v>
      </c>
      <c r="E13" s="7">
        <v>1125000</v>
      </c>
    </row>
    <row r="14" spans="1:5" x14ac:dyDescent="0.3">
      <c r="A14" s="9">
        <v>6</v>
      </c>
      <c r="B14" s="4" t="s">
        <v>26</v>
      </c>
      <c r="C14" s="96"/>
      <c r="D14" s="5">
        <v>2600</v>
      </c>
      <c r="E14" s="5">
        <v>2600</v>
      </c>
    </row>
    <row r="15" spans="1:5" x14ac:dyDescent="0.3">
      <c r="A15" s="10">
        <v>62</v>
      </c>
      <c r="B15" s="41" t="s">
        <v>27</v>
      </c>
      <c r="C15" s="8"/>
      <c r="D15" s="7">
        <v>2600</v>
      </c>
      <c r="E15" s="7">
        <v>2600</v>
      </c>
    </row>
    <row r="16" spans="1:5" x14ac:dyDescent="0.3">
      <c r="A16" s="27"/>
      <c r="B16" s="46"/>
      <c r="C16" s="47"/>
      <c r="D16" s="30"/>
      <c r="E16" s="30"/>
    </row>
    <row r="17" spans="1:5" x14ac:dyDescent="0.3">
      <c r="A17" s="27"/>
      <c r="B17" s="46"/>
      <c r="C17" s="47"/>
      <c r="D17" s="30"/>
      <c r="E17" s="30"/>
    </row>
    <row r="18" spans="1:5" x14ac:dyDescent="0.3">
      <c r="A18" s="32"/>
      <c r="B18" s="48"/>
      <c r="C18" s="49"/>
      <c r="D18" s="35"/>
      <c r="E18" s="35"/>
    </row>
    <row r="19" spans="1:5" s="45" customFormat="1" ht="31.2" customHeight="1" x14ac:dyDescent="0.3">
      <c r="A19" s="3" t="s">
        <v>5</v>
      </c>
      <c r="B19" s="3" t="s">
        <v>38</v>
      </c>
      <c r="C19" s="3" t="s">
        <v>15</v>
      </c>
      <c r="D19" s="3" t="s">
        <v>14</v>
      </c>
      <c r="E19" s="3" t="s">
        <v>13</v>
      </c>
    </row>
    <row r="20" spans="1:5" x14ac:dyDescent="0.3">
      <c r="A20" s="43">
        <v>1</v>
      </c>
      <c r="B20" s="42">
        <v>2</v>
      </c>
      <c r="C20" s="42">
        <v>3</v>
      </c>
      <c r="D20" s="42">
        <v>4</v>
      </c>
      <c r="E20" s="42">
        <v>5</v>
      </c>
    </row>
    <row r="21" spans="1:5" x14ac:dyDescent="0.3">
      <c r="A21" s="97"/>
      <c r="B21" s="96" t="s">
        <v>4</v>
      </c>
      <c r="C21" s="5">
        <v>1568700</v>
      </c>
      <c r="D21" s="5">
        <v>157954.01</v>
      </c>
      <c r="E21" s="5">
        <v>1726654.01</v>
      </c>
    </row>
    <row r="22" spans="1:5" x14ac:dyDescent="0.3">
      <c r="A22" s="9">
        <v>1</v>
      </c>
      <c r="B22" s="96" t="s">
        <v>17</v>
      </c>
      <c r="C22" s="5">
        <v>4300</v>
      </c>
      <c r="D22" s="5">
        <v>1606.46</v>
      </c>
      <c r="E22" s="5">
        <v>5906.46</v>
      </c>
    </row>
    <row r="23" spans="1:5" x14ac:dyDescent="0.3">
      <c r="A23" s="10">
        <v>11</v>
      </c>
      <c r="B23" s="8" t="s">
        <v>18</v>
      </c>
      <c r="C23" s="7">
        <v>4300</v>
      </c>
      <c r="D23" s="7">
        <v>1606.46</v>
      </c>
      <c r="E23" s="7">
        <v>5906.46</v>
      </c>
    </row>
    <row r="24" spans="1:5" x14ac:dyDescent="0.3">
      <c r="A24" s="9">
        <v>3</v>
      </c>
      <c r="B24" s="96" t="s">
        <v>19</v>
      </c>
      <c r="C24" s="5">
        <v>2700</v>
      </c>
      <c r="D24" s="5">
        <v>3700</v>
      </c>
      <c r="E24" s="5">
        <v>6400</v>
      </c>
    </row>
    <row r="25" spans="1:5" x14ac:dyDescent="0.3">
      <c r="A25" s="10">
        <v>32</v>
      </c>
      <c r="B25" s="8" t="s">
        <v>20</v>
      </c>
      <c r="C25" s="7">
        <v>2700</v>
      </c>
      <c r="D25" s="7">
        <v>3700</v>
      </c>
      <c r="E25" s="7">
        <v>6400</v>
      </c>
    </row>
    <row r="26" spans="1:5" x14ac:dyDescent="0.3">
      <c r="A26" s="9">
        <v>4</v>
      </c>
      <c r="B26" s="96" t="s">
        <v>21</v>
      </c>
      <c r="C26" s="5">
        <v>503700</v>
      </c>
      <c r="D26" s="5">
        <v>81769.320000000007</v>
      </c>
      <c r="E26" s="5">
        <v>585469.31999999995</v>
      </c>
    </row>
    <row r="27" spans="1:5" s="50" customFormat="1" ht="26.4" x14ac:dyDescent="0.3">
      <c r="A27" s="11">
        <v>43</v>
      </c>
      <c r="B27" s="12" t="s">
        <v>22</v>
      </c>
      <c r="C27" s="13">
        <v>230200</v>
      </c>
      <c r="D27" s="13">
        <v>14000</v>
      </c>
      <c r="E27" s="13">
        <v>244200</v>
      </c>
    </row>
    <row r="28" spans="1:5" x14ac:dyDescent="0.3">
      <c r="A28" s="10">
        <v>44</v>
      </c>
      <c r="B28" s="8" t="s">
        <v>23</v>
      </c>
      <c r="C28" s="7">
        <v>273500</v>
      </c>
      <c r="D28" s="8"/>
      <c r="E28" s="7">
        <v>273500</v>
      </c>
    </row>
    <row r="29" spans="1:5" s="51" customFormat="1" ht="26.4" x14ac:dyDescent="0.3">
      <c r="A29" s="11">
        <v>48</v>
      </c>
      <c r="B29" s="15" t="s">
        <v>28</v>
      </c>
      <c r="C29" s="15"/>
      <c r="D29" s="13">
        <v>67769.320000000007</v>
      </c>
      <c r="E29" s="13">
        <v>67769.320000000007</v>
      </c>
    </row>
    <row r="30" spans="1:5" x14ac:dyDescent="0.3">
      <c r="A30" s="9">
        <v>5</v>
      </c>
      <c r="B30" s="96" t="s">
        <v>24</v>
      </c>
      <c r="C30" s="5">
        <v>1058000</v>
      </c>
      <c r="D30" s="5">
        <v>68012.05</v>
      </c>
      <c r="E30" s="5">
        <v>1126012.05</v>
      </c>
    </row>
    <row r="31" spans="1:5" x14ac:dyDescent="0.3">
      <c r="A31" s="10">
        <v>52</v>
      </c>
      <c r="B31" s="8" t="s">
        <v>25</v>
      </c>
      <c r="C31" s="7">
        <v>1058000</v>
      </c>
      <c r="D31" s="7">
        <v>66832</v>
      </c>
      <c r="E31" s="7">
        <v>1124832</v>
      </c>
    </row>
    <row r="32" spans="1:5" x14ac:dyDescent="0.3">
      <c r="A32" s="10">
        <v>58</v>
      </c>
      <c r="B32" s="8" t="s">
        <v>29</v>
      </c>
      <c r="C32" s="8"/>
      <c r="D32" s="7">
        <v>1180.05</v>
      </c>
      <c r="E32" s="7">
        <v>1180.05</v>
      </c>
    </row>
    <row r="33" spans="1:5" x14ac:dyDescent="0.3">
      <c r="A33" s="9">
        <v>6</v>
      </c>
      <c r="B33" s="96" t="s">
        <v>26</v>
      </c>
      <c r="C33" s="96"/>
      <c r="D33" s="5">
        <v>2866.18</v>
      </c>
      <c r="E33" s="5">
        <v>2866.18</v>
      </c>
    </row>
    <row r="34" spans="1:5" x14ac:dyDescent="0.3">
      <c r="A34" s="10">
        <v>62</v>
      </c>
      <c r="B34" s="8" t="s">
        <v>27</v>
      </c>
      <c r="C34" s="8"/>
      <c r="D34" s="7">
        <v>2600</v>
      </c>
      <c r="E34" s="7">
        <v>2600</v>
      </c>
    </row>
    <row r="35" spans="1:5" x14ac:dyDescent="0.3">
      <c r="A35" s="10">
        <v>68</v>
      </c>
      <c r="B35" s="8" t="s">
        <v>30</v>
      </c>
      <c r="C35" s="8"/>
      <c r="D35" s="6">
        <v>266.18</v>
      </c>
      <c r="E35" s="6">
        <v>266.18</v>
      </c>
    </row>
  </sheetData>
  <mergeCells count="1"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130D3-F992-4FF8-8D4E-6C2CEE8704A4}">
  <dimension ref="A1:E8"/>
  <sheetViews>
    <sheetView topLeftCell="A4" zoomScaleNormal="100" workbookViewId="0">
      <selection activeCell="A5" sqref="A5:XFD5"/>
    </sheetView>
  </sheetViews>
  <sheetFormatPr defaultRowHeight="14.4" x14ac:dyDescent="0.3"/>
  <cols>
    <col min="1" max="1" width="11.5546875" customWidth="1"/>
    <col min="2" max="2" width="33.109375" customWidth="1"/>
    <col min="3" max="5" width="15.77734375" customWidth="1"/>
  </cols>
  <sheetData>
    <row r="1" spans="1:5" s="92" customFormat="1" ht="30" customHeight="1" x14ac:dyDescent="0.3">
      <c r="A1" s="167" t="s">
        <v>37</v>
      </c>
      <c r="B1" s="167"/>
      <c r="C1" s="167"/>
      <c r="D1" s="167"/>
      <c r="E1" s="167"/>
    </row>
    <row r="2" spans="1:5" s="45" customFormat="1" ht="31.2" customHeight="1" x14ac:dyDescent="0.3">
      <c r="A2" s="3" t="s">
        <v>5</v>
      </c>
      <c r="B2" s="3" t="s">
        <v>38</v>
      </c>
      <c r="C2" s="3" t="s">
        <v>15</v>
      </c>
      <c r="D2" s="3" t="s">
        <v>14</v>
      </c>
      <c r="E2" s="3" t="s">
        <v>13</v>
      </c>
    </row>
    <row r="3" spans="1:5" x14ac:dyDescent="0.3">
      <c r="A3" s="43">
        <v>1</v>
      </c>
      <c r="B3" s="42">
        <v>2</v>
      </c>
      <c r="C3" s="42">
        <v>3</v>
      </c>
      <c r="D3" s="42">
        <v>4</v>
      </c>
      <c r="E3" s="42">
        <v>5</v>
      </c>
    </row>
    <row r="4" spans="1:5" x14ac:dyDescent="0.3">
      <c r="A4" s="9"/>
      <c r="B4" s="4" t="s">
        <v>4</v>
      </c>
      <c r="C4" s="5">
        <v>1568700</v>
      </c>
      <c r="D4" s="5">
        <v>157954.01</v>
      </c>
      <c r="E4" s="5">
        <v>1726654.01</v>
      </c>
    </row>
    <row r="5" spans="1:5" hidden="1" x14ac:dyDescent="0.3">
      <c r="A5" s="98">
        <v>0</v>
      </c>
      <c r="B5" s="96" t="s">
        <v>31</v>
      </c>
      <c r="C5" s="5">
        <v>1568700</v>
      </c>
      <c r="D5" s="5">
        <v>157954.01</v>
      </c>
      <c r="E5" s="5">
        <v>1726654.01</v>
      </c>
    </row>
    <row r="6" spans="1:5" x14ac:dyDescent="0.3">
      <c r="A6" s="98" t="s">
        <v>106</v>
      </c>
      <c r="B6" s="96" t="s">
        <v>32</v>
      </c>
      <c r="C6" s="5">
        <v>1568700</v>
      </c>
      <c r="D6" s="5">
        <v>157954.01</v>
      </c>
      <c r="E6" s="5">
        <v>1726654.01</v>
      </c>
    </row>
    <row r="7" spans="1:5" x14ac:dyDescent="0.3">
      <c r="A7" s="99" t="s">
        <v>33</v>
      </c>
      <c r="B7" s="41" t="s">
        <v>34</v>
      </c>
      <c r="C7" s="7">
        <v>1568700</v>
      </c>
      <c r="D7" s="7">
        <v>157186</v>
      </c>
      <c r="E7" s="7">
        <v>1725886</v>
      </c>
    </row>
    <row r="8" spans="1:5" ht="26.4" x14ac:dyDescent="0.3">
      <c r="A8" s="100" t="s">
        <v>35</v>
      </c>
      <c r="B8" s="12" t="s">
        <v>36</v>
      </c>
      <c r="C8" s="15"/>
      <c r="D8" s="101">
        <v>768.01</v>
      </c>
      <c r="E8" s="101">
        <v>768.01</v>
      </c>
    </row>
  </sheetData>
  <mergeCells count="1"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190A3-981F-4CAD-BFE0-FEC19E796286}">
  <dimension ref="A1:F4"/>
  <sheetViews>
    <sheetView zoomScaleNormal="100" workbookViewId="0">
      <selection activeCell="H24" sqref="H24"/>
    </sheetView>
  </sheetViews>
  <sheetFormatPr defaultRowHeight="14.4" x14ac:dyDescent="0.3"/>
  <cols>
    <col min="1" max="1" width="7.77734375" customWidth="1"/>
    <col min="2" max="2" width="38.88671875" customWidth="1"/>
    <col min="3" max="5" width="15.77734375" customWidth="1"/>
    <col min="6" max="6" width="0" hidden="1" customWidth="1"/>
  </cols>
  <sheetData>
    <row r="1" spans="1:6" s="39" customFormat="1" ht="30" customHeight="1" x14ac:dyDescent="0.3">
      <c r="A1" s="166" t="s">
        <v>103</v>
      </c>
      <c r="B1" s="166"/>
      <c r="C1" s="166"/>
      <c r="D1" s="166"/>
      <c r="E1" s="166"/>
      <c r="F1" s="40"/>
    </row>
    <row r="2" spans="1:6" s="37" customFormat="1" ht="30" customHeight="1" x14ac:dyDescent="0.3">
      <c r="A2" s="167" t="s">
        <v>104</v>
      </c>
      <c r="B2" s="167"/>
      <c r="C2" s="167"/>
      <c r="D2" s="167"/>
      <c r="E2" s="167"/>
      <c r="F2" s="38"/>
    </row>
    <row r="3" spans="1:6" s="45" customFormat="1" ht="31.2" customHeight="1" x14ac:dyDescent="0.3">
      <c r="A3" s="3" t="s">
        <v>5</v>
      </c>
      <c r="B3" s="3" t="s">
        <v>38</v>
      </c>
      <c r="C3" s="3" t="s">
        <v>15</v>
      </c>
      <c r="D3" s="3" t="s">
        <v>14</v>
      </c>
      <c r="E3" s="3" t="s">
        <v>13</v>
      </c>
      <c r="F3" s="17" t="s">
        <v>2</v>
      </c>
    </row>
    <row r="4" spans="1:6" s="44" customFormat="1" ht="11.4" x14ac:dyDescent="0.2">
      <c r="A4" s="43">
        <v>1</v>
      </c>
      <c r="B4" s="42">
        <v>2</v>
      </c>
      <c r="C4" s="42">
        <v>3</v>
      </c>
      <c r="D4" s="42">
        <v>4</v>
      </c>
      <c r="E4" s="42">
        <v>5</v>
      </c>
      <c r="F4" s="42"/>
    </row>
  </sheetData>
  <mergeCells count="2">
    <mergeCell ref="A1:E1"/>
    <mergeCell ref="A2:E2"/>
  </mergeCells>
  <pageMargins left="0.7" right="0.7" top="0.75" bottom="0.75" header="0.3" footer="0.3"/>
  <pageSetup paperSize="9" scale="9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5C57E-7DB1-408F-AC9E-9E4C2182E01D}">
  <dimension ref="A1:E3"/>
  <sheetViews>
    <sheetView zoomScaleNormal="100" workbookViewId="0">
      <selection sqref="A1:E1"/>
    </sheetView>
  </sheetViews>
  <sheetFormatPr defaultRowHeight="14.4" x14ac:dyDescent="0.3"/>
  <cols>
    <col min="1" max="1" width="11.5546875" customWidth="1"/>
    <col min="2" max="2" width="31.88671875" customWidth="1"/>
    <col min="3" max="5" width="15.77734375" customWidth="1"/>
  </cols>
  <sheetData>
    <row r="1" spans="1:5" s="37" customFormat="1" ht="30" customHeight="1" x14ac:dyDescent="0.3">
      <c r="A1" s="167" t="s">
        <v>105</v>
      </c>
      <c r="B1" s="167"/>
      <c r="C1" s="167"/>
      <c r="D1" s="167"/>
      <c r="E1" s="167"/>
    </row>
    <row r="2" spans="1:5" s="45" customFormat="1" ht="31.2" customHeight="1" x14ac:dyDescent="0.3">
      <c r="A2" s="3" t="s">
        <v>5</v>
      </c>
      <c r="B2" s="3" t="s">
        <v>38</v>
      </c>
      <c r="C2" s="3" t="s">
        <v>15</v>
      </c>
      <c r="D2" s="3" t="s">
        <v>14</v>
      </c>
      <c r="E2" s="3" t="s">
        <v>13</v>
      </c>
    </row>
    <row r="3" spans="1:5" x14ac:dyDescent="0.3">
      <c r="A3" s="43">
        <v>1</v>
      </c>
      <c r="B3" s="42">
        <v>2</v>
      </c>
      <c r="C3" s="42">
        <v>3</v>
      </c>
      <c r="D3" s="42">
        <v>4</v>
      </c>
      <c r="E3" s="42">
        <v>5</v>
      </c>
    </row>
  </sheetData>
  <mergeCells count="1">
    <mergeCell ref="A1:E1"/>
  </mergeCells>
  <pageMargins left="0.7" right="0.7" top="0.75" bottom="0.75" header="0.3" footer="0.3"/>
  <pageSetup paperSize="9"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3F47F-9764-4CD0-A6A1-B4180421B953}">
  <dimension ref="A1:E65"/>
  <sheetViews>
    <sheetView topLeftCell="A37" zoomScaleNormal="100" workbookViewId="0">
      <selection activeCell="B47" sqref="B47"/>
    </sheetView>
  </sheetViews>
  <sheetFormatPr defaultRowHeight="14.4" x14ac:dyDescent="0.3"/>
  <cols>
    <col min="1" max="1" width="15.5546875" customWidth="1"/>
    <col min="2" max="2" width="47.21875" customWidth="1"/>
    <col min="3" max="5" width="15.77734375" customWidth="1"/>
  </cols>
  <sheetData>
    <row r="1" spans="1:5" s="37" customFormat="1" ht="30" customHeight="1" x14ac:dyDescent="0.3">
      <c r="A1" s="167" t="s">
        <v>39</v>
      </c>
      <c r="B1" s="167"/>
      <c r="C1" s="167"/>
      <c r="D1" s="167"/>
      <c r="E1" s="167"/>
    </row>
    <row r="2" spans="1:5" ht="35.4" customHeight="1" x14ac:dyDescent="0.3">
      <c r="A2" s="17" t="s">
        <v>40</v>
      </c>
      <c r="B2" s="17" t="s">
        <v>38</v>
      </c>
      <c r="C2" s="17" t="s">
        <v>15</v>
      </c>
      <c r="D2" s="17" t="s">
        <v>14</v>
      </c>
      <c r="E2" s="104" t="s">
        <v>13</v>
      </c>
    </row>
    <row r="3" spans="1:5" x14ac:dyDescent="0.3">
      <c r="A3" s="43">
        <v>1</v>
      </c>
      <c r="B3" s="42">
        <v>2</v>
      </c>
      <c r="C3" s="42">
        <v>3</v>
      </c>
      <c r="D3" s="42">
        <v>4</v>
      </c>
      <c r="E3" s="102">
        <v>5</v>
      </c>
    </row>
    <row r="4" spans="1:5" x14ac:dyDescent="0.3">
      <c r="A4" s="105"/>
      <c r="B4" s="106" t="s">
        <v>41</v>
      </c>
      <c r="C4" s="107">
        <v>1568700</v>
      </c>
      <c r="D4" s="107">
        <v>157954.01</v>
      </c>
      <c r="E4" s="108">
        <v>1726654.01</v>
      </c>
    </row>
    <row r="5" spans="1:5" x14ac:dyDescent="0.3">
      <c r="A5" s="109" t="s">
        <v>42</v>
      </c>
      <c r="B5" s="106" t="s">
        <v>17</v>
      </c>
      <c r="C5" s="107">
        <v>4300</v>
      </c>
      <c r="D5" s="107">
        <v>1606.46</v>
      </c>
      <c r="E5" s="108">
        <v>5906.46</v>
      </c>
    </row>
    <row r="6" spans="1:5" x14ac:dyDescent="0.3">
      <c r="A6" s="109" t="s">
        <v>43</v>
      </c>
      <c r="B6" s="106" t="s">
        <v>19</v>
      </c>
      <c r="C6" s="107">
        <v>2700</v>
      </c>
      <c r="D6" s="107">
        <v>3700</v>
      </c>
      <c r="E6" s="108">
        <v>6400</v>
      </c>
    </row>
    <row r="7" spans="1:5" x14ac:dyDescent="0.3">
      <c r="A7" s="109" t="s">
        <v>44</v>
      </c>
      <c r="B7" s="106" t="s">
        <v>21</v>
      </c>
      <c r="C7" s="107">
        <v>503700</v>
      </c>
      <c r="D7" s="107">
        <v>81769.320000000007</v>
      </c>
      <c r="E7" s="108">
        <v>585469.31999999995</v>
      </c>
    </row>
    <row r="8" spans="1:5" x14ac:dyDescent="0.3">
      <c r="A8" s="109" t="s">
        <v>45</v>
      </c>
      <c r="B8" s="106" t="s">
        <v>24</v>
      </c>
      <c r="C8" s="107">
        <v>1058000</v>
      </c>
      <c r="D8" s="107">
        <v>68012.05</v>
      </c>
      <c r="E8" s="108">
        <v>1126012.05</v>
      </c>
    </row>
    <row r="9" spans="1:5" x14ac:dyDescent="0.3">
      <c r="A9" s="110" t="s">
        <v>46</v>
      </c>
      <c r="B9" s="111" t="s">
        <v>26</v>
      </c>
      <c r="C9" s="111"/>
      <c r="D9" s="112">
        <v>2866.18</v>
      </c>
      <c r="E9" s="113">
        <v>2866.18</v>
      </c>
    </row>
    <row r="10" spans="1:5" x14ac:dyDescent="0.3">
      <c r="A10" s="114"/>
      <c r="B10" s="114"/>
      <c r="C10" s="20"/>
      <c r="D10" s="20"/>
      <c r="E10" s="115"/>
    </row>
    <row r="11" spans="1:5" x14ac:dyDescent="0.3">
      <c r="A11" s="116" t="s">
        <v>47</v>
      </c>
      <c r="B11" s="117" t="s">
        <v>48</v>
      </c>
      <c r="C11" s="118">
        <v>3000</v>
      </c>
      <c r="D11" s="118">
        <v>766.46</v>
      </c>
      <c r="E11" s="119">
        <v>3766.46</v>
      </c>
    </row>
    <row r="12" spans="1:5" x14ac:dyDescent="0.3">
      <c r="A12" s="120" t="s">
        <v>49</v>
      </c>
      <c r="B12" s="120" t="s">
        <v>50</v>
      </c>
      <c r="C12" s="121">
        <v>3000</v>
      </c>
      <c r="D12" s="122">
        <v>766.46</v>
      </c>
      <c r="E12" s="123">
        <v>3766.46</v>
      </c>
    </row>
    <row r="13" spans="1:5" x14ac:dyDescent="0.3">
      <c r="A13" s="124" t="s">
        <v>114</v>
      </c>
      <c r="B13" s="125" t="s">
        <v>17</v>
      </c>
      <c r="C13" s="20">
        <v>3000</v>
      </c>
      <c r="D13" s="18">
        <v>766.46</v>
      </c>
      <c r="E13" s="115">
        <v>3766.46</v>
      </c>
    </row>
    <row r="14" spans="1:5" x14ac:dyDescent="0.3">
      <c r="A14" s="126">
        <v>3</v>
      </c>
      <c r="B14" s="125" t="s">
        <v>51</v>
      </c>
      <c r="C14" s="20">
        <v>3000</v>
      </c>
      <c r="D14" s="18">
        <v>766.46</v>
      </c>
      <c r="E14" s="115">
        <v>3766.46</v>
      </c>
    </row>
    <row r="15" spans="1:5" x14ac:dyDescent="0.3">
      <c r="A15" s="43">
        <v>31</v>
      </c>
      <c r="B15" s="127" t="s">
        <v>52</v>
      </c>
      <c r="C15" s="127"/>
      <c r="D15" s="128">
        <v>168.01</v>
      </c>
      <c r="E15" s="129">
        <v>168.01</v>
      </c>
    </row>
    <row r="16" spans="1:5" x14ac:dyDescent="0.3">
      <c r="A16" s="126">
        <v>32</v>
      </c>
      <c r="B16" s="125" t="s">
        <v>53</v>
      </c>
      <c r="C16" s="20">
        <v>3000</v>
      </c>
      <c r="D16" s="18">
        <v>598.45000000000005</v>
      </c>
      <c r="E16" s="115">
        <v>3598.45</v>
      </c>
    </row>
    <row r="17" spans="1:5" x14ac:dyDescent="0.3">
      <c r="A17" s="116" t="s">
        <v>54</v>
      </c>
      <c r="B17" s="117" t="s">
        <v>55</v>
      </c>
      <c r="C17" s="118">
        <v>2300</v>
      </c>
      <c r="D17" s="118">
        <v>840</v>
      </c>
      <c r="E17" s="119">
        <v>3140</v>
      </c>
    </row>
    <row r="18" spans="1:5" x14ac:dyDescent="0.3">
      <c r="A18" s="130" t="s">
        <v>56</v>
      </c>
      <c r="B18" s="111" t="s">
        <v>57</v>
      </c>
      <c r="C18" s="112">
        <v>2300</v>
      </c>
      <c r="D18" s="112">
        <v>840</v>
      </c>
      <c r="E18" s="113">
        <v>3140</v>
      </c>
    </row>
    <row r="19" spans="1:5" x14ac:dyDescent="0.3">
      <c r="A19" s="124" t="s">
        <v>115</v>
      </c>
      <c r="B19" s="125" t="s">
        <v>17</v>
      </c>
      <c r="C19" s="20">
        <v>1300</v>
      </c>
      <c r="D19" s="20">
        <v>840</v>
      </c>
      <c r="E19" s="115">
        <v>2140</v>
      </c>
    </row>
    <row r="20" spans="1:5" x14ac:dyDescent="0.3">
      <c r="A20" s="126">
        <v>3</v>
      </c>
      <c r="B20" s="125" t="s">
        <v>51</v>
      </c>
      <c r="C20" s="20">
        <v>1300</v>
      </c>
      <c r="D20" s="20">
        <v>840</v>
      </c>
      <c r="E20" s="115">
        <v>2140</v>
      </c>
    </row>
    <row r="21" spans="1:5" x14ac:dyDescent="0.3">
      <c r="A21" s="126">
        <v>32</v>
      </c>
      <c r="B21" s="125" t="s">
        <v>53</v>
      </c>
      <c r="C21" s="20">
        <v>1300</v>
      </c>
      <c r="D21" s="20">
        <v>3.8</v>
      </c>
      <c r="E21" s="115">
        <v>1303.8</v>
      </c>
    </row>
    <row r="22" spans="1:5" ht="22.8" x14ac:dyDescent="0.3">
      <c r="A22" s="131">
        <v>37</v>
      </c>
      <c r="B22" s="21" t="s">
        <v>58</v>
      </c>
      <c r="C22" s="132"/>
      <c r="D22" s="133">
        <v>836.2</v>
      </c>
      <c r="E22" s="134">
        <v>836.2</v>
      </c>
    </row>
    <row r="23" spans="1:5" x14ac:dyDescent="0.3">
      <c r="A23" s="124" t="s">
        <v>116</v>
      </c>
      <c r="B23" s="103" t="s">
        <v>117</v>
      </c>
      <c r="C23" s="20">
        <v>1000</v>
      </c>
      <c r="D23" s="135"/>
      <c r="E23" s="115">
        <v>1000</v>
      </c>
    </row>
    <row r="24" spans="1:5" x14ac:dyDescent="0.3">
      <c r="A24" s="43">
        <v>3</v>
      </c>
      <c r="B24" s="127" t="s">
        <v>51</v>
      </c>
      <c r="C24" s="136">
        <v>1000</v>
      </c>
      <c r="D24" s="137"/>
      <c r="E24" s="138">
        <v>1000</v>
      </c>
    </row>
    <row r="25" spans="1:5" x14ac:dyDescent="0.3">
      <c r="A25" s="126">
        <v>32</v>
      </c>
      <c r="B25" s="125" t="s">
        <v>53</v>
      </c>
      <c r="C25" s="20">
        <v>1000</v>
      </c>
      <c r="D25" s="135"/>
      <c r="E25" s="115">
        <v>1000</v>
      </c>
    </row>
    <row r="26" spans="1:5" x14ac:dyDescent="0.3">
      <c r="A26" s="116" t="s">
        <v>59</v>
      </c>
      <c r="B26" s="117" t="s">
        <v>60</v>
      </c>
      <c r="C26" s="118">
        <v>1547331.18</v>
      </c>
      <c r="D26" s="118">
        <v>115447.55</v>
      </c>
      <c r="E26" s="119">
        <v>1662778.73</v>
      </c>
    </row>
    <row r="27" spans="1:5" x14ac:dyDescent="0.3">
      <c r="A27" s="130" t="s">
        <v>61</v>
      </c>
      <c r="B27" s="111" t="s">
        <v>62</v>
      </c>
      <c r="C27" s="112">
        <f>C28+C31+C35+C39+C42+C46+C49+C52</f>
        <v>1547331.18</v>
      </c>
      <c r="D27" s="112">
        <f>D28+D31+D35+D39+D42+D46+D49+D52</f>
        <v>115447.55</v>
      </c>
      <c r="E27" s="112">
        <f>E28+E31+E35+E39+E42+E46+E49+E52</f>
        <v>1662778.73</v>
      </c>
    </row>
    <row r="28" spans="1:5" x14ac:dyDescent="0.3">
      <c r="A28" s="124" t="s">
        <v>118</v>
      </c>
      <c r="B28" s="125" t="s">
        <v>119</v>
      </c>
      <c r="C28" s="20">
        <v>2700</v>
      </c>
      <c r="D28" s="20">
        <v>3700</v>
      </c>
      <c r="E28" s="115">
        <v>6400</v>
      </c>
    </row>
    <row r="29" spans="1:5" x14ac:dyDescent="0.3">
      <c r="A29" s="126">
        <v>3</v>
      </c>
      <c r="B29" s="125" t="s">
        <v>51</v>
      </c>
      <c r="C29" s="20">
        <v>2700</v>
      </c>
      <c r="D29" s="20">
        <v>3700</v>
      </c>
      <c r="E29" s="115">
        <v>6400</v>
      </c>
    </row>
    <row r="30" spans="1:5" x14ac:dyDescent="0.3">
      <c r="A30" s="126">
        <v>32</v>
      </c>
      <c r="B30" s="125" t="s">
        <v>53</v>
      </c>
      <c r="C30" s="20">
        <v>2700</v>
      </c>
      <c r="D30" s="20">
        <v>3700</v>
      </c>
      <c r="E30" s="115">
        <v>6400</v>
      </c>
    </row>
    <row r="31" spans="1:5" x14ac:dyDescent="0.3">
      <c r="A31" s="124" t="s">
        <v>116</v>
      </c>
      <c r="B31" s="103" t="s">
        <v>117</v>
      </c>
      <c r="C31" s="136">
        <v>213131.18</v>
      </c>
      <c r="D31" s="136">
        <v>-24800</v>
      </c>
      <c r="E31" s="138">
        <v>188331.18</v>
      </c>
    </row>
    <row r="32" spans="1:5" x14ac:dyDescent="0.3">
      <c r="A32" s="126">
        <v>3</v>
      </c>
      <c r="B32" s="125" t="s">
        <v>51</v>
      </c>
      <c r="C32" s="136">
        <v>213131.18</v>
      </c>
      <c r="D32" s="136">
        <v>-24800</v>
      </c>
      <c r="E32" s="138">
        <v>188331.18</v>
      </c>
    </row>
    <row r="33" spans="1:5" x14ac:dyDescent="0.3">
      <c r="A33" s="126">
        <v>32</v>
      </c>
      <c r="B33" s="125" t="s">
        <v>53</v>
      </c>
      <c r="C33" s="136">
        <v>212879</v>
      </c>
      <c r="D33" s="136">
        <v>-24809</v>
      </c>
      <c r="E33" s="138">
        <v>188070</v>
      </c>
    </row>
    <row r="34" spans="1:5" x14ac:dyDescent="0.3">
      <c r="A34" s="126">
        <v>34</v>
      </c>
      <c r="B34" s="125" t="s">
        <v>63</v>
      </c>
      <c r="C34" s="128">
        <v>252.18</v>
      </c>
      <c r="D34" s="139">
        <v>9</v>
      </c>
      <c r="E34" s="138">
        <v>261.18</v>
      </c>
    </row>
    <row r="35" spans="1:5" x14ac:dyDescent="0.3">
      <c r="A35" s="124" t="s">
        <v>120</v>
      </c>
      <c r="B35" s="125" t="s">
        <v>121</v>
      </c>
      <c r="C35" s="136">
        <v>273500</v>
      </c>
      <c r="D35" s="136">
        <v>0</v>
      </c>
      <c r="E35" s="138">
        <v>273500</v>
      </c>
    </row>
    <row r="36" spans="1:5" x14ac:dyDescent="0.3">
      <c r="A36" s="126">
        <v>3</v>
      </c>
      <c r="B36" s="125" t="s">
        <v>51</v>
      </c>
      <c r="C36" s="136">
        <v>273500</v>
      </c>
      <c r="D36" s="136">
        <v>0</v>
      </c>
      <c r="E36" s="138">
        <v>273500</v>
      </c>
    </row>
    <row r="37" spans="1:5" x14ac:dyDescent="0.3">
      <c r="A37" s="126">
        <v>32</v>
      </c>
      <c r="B37" s="125" t="s">
        <v>53</v>
      </c>
      <c r="C37" s="136">
        <v>272900</v>
      </c>
      <c r="D37" s="136">
        <v>-240</v>
      </c>
      <c r="E37" s="138">
        <v>272660</v>
      </c>
    </row>
    <row r="38" spans="1:5" x14ac:dyDescent="0.3">
      <c r="A38" s="126">
        <v>34</v>
      </c>
      <c r="B38" s="125" t="s">
        <v>63</v>
      </c>
      <c r="C38" s="128">
        <v>600</v>
      </c>
      <c r="D38" s="139">
        <v>240</v>
      </c>
      <c r="E38" s="138">
        <v>840</v>
      </c>
    </row>
    <row r="39" spans="1:5" x14ac:dyDescent="0.3">
      <c r="A39" s="124" t="s">
        <v>122</v>
      </c>
      <c r="B39" s="125" t="s">
        <v>123</v>
      </c>
      <c r="C39" s="136">
        <v>0</v>
      </c>
      <c r="D39" s="136">
        <v>67769.320000000007</v>
      </c>
      <c r="E39" s="136">
        <v>67769.320000000007</v>
      </c>
    </row>
    <row r="40" spans="1:5" x14ac:dyDescent="0.3">
      <c r="A40" s="126">
        <v>3</v>
      </c>
      <c r="B40" s="125" t="s">
        <v>51</v>
      </c>
      <c r="C40" s="136">
        <v>0</v>
      </c>
      <c r="D40" s="136">
        <v>67769.320000000007</v>
      </c>
      <c r="E40" s="136">
        <v>67769.320000000007</v>
      </c>
    </row>
    <row r="41" spans="1:5" x14ac:dyDescent="0.3">
      <c r="A41" s="126">
        <v>32</v>
      </c>
      <c r="B41" s="125" t="s">
        <v>53</v>
      </c>
      <c r="C41" s="136">
        <v>0</v>
      </c>
      <c r="D41" s="136">
        <v>67769.320000000007</v>
      </c>
      <c r="E41" s="136">
        <v>67769.320000000007</v>
      </c>
    </row>
    <row r="42" spans="1:5" x14ac:dyDescent="0.3">
      <c r="A42" s="124" t="s">
        <v>124</v>
      </c>
      <c r="B42" s="125" t="s">
        <v>125</v>
      </c>
      <c r="C42" s="136">
        <v>1058000</v>
      </c>
      <c r="D42" s="136">
        <v>66832</v>
      </c>
      <c r="E42" s="138">
        <v>1124832</v>
      </c>
    </row>
    <row r="43" spans="1:5" x14ac:dyDescent="0.3">
      <c r="A43" s="126">
        <v>3</v>
      </c>
      <c r="B43" s="125" t="s">
        <v>51</v>
      </c>
      <c r="C43" s="136">
        <v>1058000</v>
      </c>
      <c r="D43" s="136">
        <v>66832</v>
      </c>
      <c r="E43" s="138">
        <v>1124832</v>
      </c>
    </row>
    <row r="44" spans="1:5" x14ac:dyDescent="0.3">
      <c r="A44" s="126">
        <v>31</v>
      </c>
      <c r="B44" s="125" t="s">
        <v>52</v>
      </c>
      <c r="C44" s="136">
        <v>1050000</v>
      </c>
      <c r="D44" s="136">
        <v>66780.539999999994</v>
      </c>
      <c r="E44" s="138">
        <v>1116780.54</v>
      </c>
    </row>
    <row r="45" spans="1:5" x14ac:dyDescent="0.3">
      <c r="A45" s="126">
        <v>32</v>
      </c>
      <c r="B45" s="125" t="s">
        <v>53</v>
      </c>
      <c r="C45" s="136">
        <v>8000</v>
      </c>
      <c r="D45" s="136">
        <v>51.46</v>
      </c>
      <c r="E45" s="138">
        <v>8051.46</v>
      </c>
    </row>
    <row r="46" spans="1:5" x14ac:dyDescent="0.3">
      <c r="A46" s="124" t="s">
        <v>126</v>
      </c>
      <c r="B46" s="125" t="s">
        <v>127</v>
      </c>
      <c r="C46" s="136">
        <v>0</v>
      </c>
      <c r="D46" s="136">
        <v>980.05</v>
      </c>
      <c r="E46" s="136">
        <v>980.05</v>
      </c>
    </row>
    <row r="47" spans="1:5" x14ac:dyDescent="0.3">
      <c r="A47" s="126">
        <v>3</v>
      </c>
      <c r="B47" s="125" t="s">
        <v>51</v>
      </c>
      <c r="C47" s="136">
        <v>0</v>
      </c>
      <c r="D47" s="136">
        <v>980.05</v>
      </c>
      <c r="E47" s="136">
        <v>980.05</v>
      </c>
    </row>
    <row r="48" spans="1:5" x14ac:dyDescent="0.3">
      <c r="A48" s="126">
        <v>32</v>
      </c>
      <c r="B48" s="125" t="s">
        <v>53</v>
      </c>
      <c r="C48" s="136">
        <v>0</v>
      </c>
      <c r="D48" s="136">
        <v>980.05</v>
      </c>
      <c r="E48" s="136">
        <v>980.05</v>
      </c>
    </row>
    <row r="49" spans="1:5" x14ac:dyDescent="0.3">
      <c r="A49" s="124" t="s">
        <v>128</v>
      </c>
      <c r="B49" s="125" t="s">
        <v>129</v>
      </c>
      <c r="C49" s="127"/>
      <c r="D49" s="136">
        <v>700</v>
      </c>
      <c r="E49" s="136">
        <v>700</v>
      </c>
    </row>
    <row r="50" spans="1:5" x14ac:dyDescent="0.3">
      <c r="A50" s="124">
        <v>3</v>
      </c>
      <c r="B50" s="125" t="s">
        <v>51</v>
      </c>
      <c r="C50" s="125"/>
      <c r="D50" s="20">
        <v>700</v>
      </c>
      <c r="E50" s="20">
        <v>700</v>
      </c>
    </row>
    <row r="51" spans="1:5" x14ac:dyDescent="0.3">
      <c r="A51" s="140">
        <v>32</v>
      </c>
      <c r="B51" s="125" t="s">
        <v>53</v>
      </c>
      <c r="C51" s="125"/>
      <c r="D51" s="20">
        <v>700</v>
      </c>
      <c r="E51" s="20">
        <v>700</v>
      </c>
    </row>
    <row r="52" spans="1:5" x14ac:dyDescent="0.3">
      <c r="A52" s="124" t="s">
        <v>130</v>
      </c>
      <c r="B52" s="125" t="s">
        <v>131</v>
      </c>
      <c r="C52" s="127"/>
      <c r="D52" s="136">
        <v>266.18</v>
      </c>
      <c r="E52" s="136">
        <v>266.18</v>
      </c>
    </row>
    <row r="53" spans="1:5" x14ac:dyDescent="0.3">
      <c r="A53" s="124">
        <v>3</v>
      </c>
      <c r="B53" s="125" t="s">
        <v>51</v>
      </c>
      <c r="C53" s="125"/>
      <c r="D53" s="20">
        <v>266.18</v>
      </c>
      <c r="E53" s="20">
        <v>266.18</v>
      </c>
    </row>
    <row r="54" spans="1:5" x14ac:dyDescent="0.3">
      <c r="A54" s="140">
        <v>32</v>
      </c>
      <c r="B54" s="125" t="s">
        <v>53</v>
      </c>
      <c r="C54" s="125"/>
      <c r="D54" s="20">
        <v>266.18</v>
      </c>
      <c r="E54" s="20">
        <v>266.18</v>
      </c>
    </row>
    <row r="55" spans="1:5" s="51" customFormat="1" x14ac:dyDescent="0.3">
      <c r="A55" s="141" t="s">
        <v>64</v>
      </c>
      <c r="B55" s="142" t="s">
        <v>65</v>
      </c>
      <c r="C55" s="143">
        <v>16068.82</v>
      </c>
      <c r="D55" s="143">
        <v>40900</v>
      </c>
      <c r="E55" s="144">
        <v>56968.82</v>
      </c>
    </row>
    <row r="56" spans="1:5" x14ac:dyDescent="0.3">
      <c r="A56" s="130" t="s">
        <v>66</v>
      </c>
      <c r="B56" s="111" t="s">
        <v>67</v>
      </c>
      <c r="C56" s="112">
        <v>16068.82</v>
      </c>
      <c r="D56" s="112">
        <v>40900</v>
      </c>
      <c r="E56" s="113">
        <v>56968.82</v>
      </c>
    </row>
    <row r="57" spans="1:5" x14ac:dyDescent="0.3">
      <c r="A57" s="124" t="s">
        <v>116</v>
      </c>
      <c r="B57" s="103" t="s">
        <v>117</v>
      </c>
      <c r="C57" s="20">
        <v>16068.82</v>
      </c>
      <c r="D57" s="20">
        <v>38800</v>
      </c>
      <c r="E57" s="115">
        <v>54868.82</v>
      </c>
    </row>
    <row r="58" spans="1:5" x14ac:dyDescent="0.3">
      <c r="A58" s="126">
        <v>4</v>
      </c>
      <c r="B58" s="125" t="s">
        <v>68</v>
      </c>
      <c r="C58" s="20">
        <v>16068.82</v>
      </c>
      <c r="D58" s="20">
        <v>38800</v>
      </c>
      <c r="E58" s="115">
        <v>54868.82</v>
      </c>
    </row>
    <row r="59" spans="1:5" x14ac:dyDescent="0.3">
      <c r="A59" s="126">
        <v>42</v>
      </c>
      <c r="B59" s="125" t="s">
        <v>69</v>
      </c>
      <c r="C59" s="20">
        <v>16068.82</v>
      </c>
      <c r="D59" s="20">
        <v>38800</v>
      </c>
      <c r="E59" s="115">
        <v>54868.82</v>
      </c>
    </row>
    <row r="60" spans="1:5" x14ac:dyDescent="0.3">
      <c r="A60" s="124" t="s">
        <v>126</v>
      </c>
      <c r="B60" s="125" t="s">
        <v>127</v>
      </c>
      <c r="C60" s="125"/>
      <c r="D60" s="20">
        <v>200</v>
      </c>
      <c r="E60" s="115">
        <v>200</v>
      </c>
    </row>
    <row r="61" spans="1:5" x14ac:dyDescent="0.3">
      <c r="A61" s="126">
        <v>4</v>
      </c>
      <c r="B61" s="125" t="s">
        <v>68</v>
      </c>
      <c r="C61" s="125"/>
      <c r="D61" s="20">
        <v>200</v>
      </c>
      <c r="E61" s="115">
        <v>200</v>
      </c>
    </row>
    <row r="62" spans="1:5" x14ac:dyDescent="0.3">
      <c r="A62" s="126">
        <v>42</v>
      </c>
      <c r="B62" s="125" t="s">
        <v>69</v>
      </c>
      <c r="C62" s="125"/>
      <c r="D62" s="20">
        <v>200</v>
      </c>
      <c r="E62" s="115">
        <v>200</v>
      </c>
    </row>
    <row r="63" spans="1:5" x14ac:dyDescent="0.3">
      <c r="A63" s="124" t="s">
        <v>128</v>
      </c>
      <c r="B63" s="125" t="s">
        <v>129</v>
      </c>
      <c r="C63" s="125"/>
      <c r="D63" s="20">
        <v>1900</v>
      </c>
      <c r="E63" s="115">
        <v>1900</v>
      </c>
    </row>
    <row r="64" spans="1:5" x14ac:dyDescent="0.3">
      <c r="A64" s="126">
        <v>4</v>
      </c>
      <c r="B64" s="125" t="s">
        <v>68</v>
      </c>
      <c r="C64" s="125"/>
      <c r="D64" s="20">
        <v>1900</v>
      </c>
      <c r="E64" s="115">
        <v>1900</v>
      </c>
    </row>
    <row r="65" spans="1:5" x14ac:dyDescent="0.3">
      <c r="A65" s="126">
        <v>42</v>
      </c>
      <c r="B65" s="125" t="s">
        <v>69</v>
      </c>
      <c r="C65" s="125"/>
      <c r="D65" s="20">
        <v>1900</v>
      </c>
      <c r="E65" s="115">
        <v>1900</v>
      </c>
    </row>
  </sheetData>
  <mergeCells count="1">
    <mergeCell ref="A1:E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8</vt:i4>
      </vt:variant>
      <vt:variant>
        <vt:lpstr>Imenovani rasponi</vt:lpstr>
      </vt:variant>
      <vt:variant>
        <vt:i4>1</vt:i4>
      </vt:variant>
    </vt:vector>
  </HeadingPairs>
  <TitlesOfParts>
    <vt:vector size="9" baseType="lpstr">
      <vt:lpstr>SAŽETAK - D.ODBOR</vt:lpstr>
      <vt:lpstr>SAŽETAK - Ravnateljica</vt:lpstr>
      <vt:lpstr>Prih.-rash. prema ekonom. kl.</vt:lpstr>
      <vt:lpstr>Prih.-rash. prema izvorima fin.</vt:lpstr>
      <vt:lpstr>Rash. prema funkc. klasif.</vt:lpstr>
      <vt:lpstr>Račun fin. prema ek. klas.</vt:lpstr>
      <vt:lpstr>Račun fin. prema izvorima f.</vt:lpstr>
      <vt:lpstr>POSEBNI DIO</vt:lpstr>
      <vt:lpstr>'Prih.-rash. prema ekonom. kl.'!Podrucje_ispisa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I. OPĆI DIO - IZMJENE I DOPUNE KONSOLIDIRANOG PRORAČUNA ZA 2025. GODINU</dc:title>
  <dc:creator>Korisnik</dc:creator>
  <cp:lastModifiedBy>Korisnik</cp:lastModifiedBy>
  <cp:lastPrinted>2025-09-25T05:58:44Z</cp:lastPrinted>
  <dcterms:created xsi:type="dcterms:W3CDTF">2025-09-04T10:00:48Z</dcterms:created>
  <dcterms:modified xsi:type="dcterms:W3CDTF">2025-10-01T10:47:17Z</dcterms:modified>
</cp:coreProperties>
</file>