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FINANCIJSKI PLANOVI\FINANCIJSKI PLAN - 2021-2023\I. REBALANS\"/>
    </mc:Choice>
  </mc:AlternateContent>
  <xr:revisionPtr revIDLastSave="0" documentId="13_ncr:1_{A796F6F6-3888-41D8-A1CA-982DB8F9305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Sažetak općeg dijela DO" sheetId="13" r:id="rId1"/>
    <sheet name="Plan prih. po izvorima" sheetId="2" r:id="rId2"/>
    <sheet name="Opći dio - Prihodi" sheetId="7" r:id="rId3"/>
    <sheet name="Opći dio - Rashodi" sheetId="6" r:id="rId4"/>
    <sheet name="Rashodi - detaljno" sheetId="15" r:id="rId5"/>
  </sheets>
  <definedNames>
    <definedName name="_xlnm._FilterDatabase" localSheetId="2" hidden="1">'Opći dio - Prihodi'!$A$2:$F$31</definedName>
    <definedName name="_xlnm._FilterDatabase" localSheetId="3" hidden="1">'Opći dio - Rashodi'!$A$2:$F$45</definedName>
    <definedName name="_xlnm._FilterDatabase" localSheetId="4" hidden="1">'Rashodi - detaljno'!#REF!</definedName>
    <definedName name="_xlnm.Print_Titles" localSheetId="1">'Plan prih. po izvorima'!$1:$1</definedName>
    <definedName name="_xlnm.Print_Titles" localSheetId="4">'Rashodi - detaljno'!$1:$3</definedName>
    <definedName name="_xlnm.Print_Area" localSheetId="2">'Opći dio - Prihodi'!$A$1:$F$54</definedName>
    <definedName name="_xlnm.Print_Area" localSheetId="3">'Opći dio - Rashodi'!$A$1:$F$45</definedName>
    <definedName name="_xlnm.Print_Area" localSheetId="1">'Plan prih. po izvorima'!$A$1:$I$22</definedName>
    <definedName name="_xlnm.Print_Area" localSheetId="4">'Rashodi - detaljno'!$A$1:$K$327</definedName>
    <definedName name="_xlnm.Print_Area" localSheetId="0">'Sažetak općeg dijela DO'!$A$1:$H$41</definedName>
  </definedNames>
  <calcPr calcId="191029"/>
</workbook>
</file>

<file path=xl/calcChain.xml><?xml version="1.0" encoding="utf-8"?>
<calcChain xmlns="http://schemas.openxmlformats.org/spreadsheetml/2006/main">
  <c r="E320" i="15" l="1"/>
  <c r="F320" i="15"/>
  <c r="G320" i="15"/>
  <c r="G319" i="15" s="1"/>
  <c r="G313" i="15" s="1"/>
  <c r="G312" i="15" s="1"/>
  <c r="G311" i="15" s="1"/>
  <c r="H320" i="15"/>
  <c r="H319" i="15" s="1"/>
  <c r="H313" i="15" s="1"/>
  <c r="H312" i="15" s="1"/>
  <c r="H311" i="15" s="1"/>
  <c r="I320" i="15"/>
  <c r="J320" i="15"/>
  <c r="K320" i="15"/>
  <c r="K319" i="15" s="1"/>
  <c r="K313" i="15" s="1"/>
  <c r="K312" i="15" s="1"/>
  <c r="K311" i="15" s="1"/>
  <c r="C320" i="15"/>
  <c r="C319" i="15" s="1"/>
  <c r="C313" i="15" s="1"/>
  <c r="C312" i="15" s="1"/>
  <c r="C311" i="15" s="1"/>
  <c r="D321" i="15"/>
  <c r="D320" i="15" s="1"/>
  <c r="D319" i="15" s="1"/>
  <c r="D313" i="15" s="1"/>
  <c r="D312" i="15" s="1"/>
  <c r="D311" i="15" s="1"/>
  <c r="F326" i="15"/>
  <c r="G326" i="15"/>
  <c r="G325" i="15" s="1"/>
  <c r="G324" i="15" s="1"/>
  <c r="G323" i="15" s="1"/>
  <c r="H326" i="15"/>
  <c r="H325" i="15" s="1"/>
  <c r="H324" i="15" s="1"/>
  <c r="H323" i="15" s="1"/>
  <c r="I326" i="15"/>
  <c r="I325" i="15" s="1"/>
  <c r="I324" i="15" s="1"/>
  <c r="I323" i="15" s="1"/>
  <c r="J326" i="15"/>
  <c r="K326" i="15"/>
  <c r="K325" i="15" s="1"/>
  <c r="K324" i="15" s="1"/>
  <c r="K323" i="15" s="1"/>
  <c r="E326" i="15"/>
  <c r="E325" i="15" s="1"/>
  <c r="E324" i="15" s="1"/>
  <c r="E323" i="15" s="1"/>
  <c r="C326" i="15"/>
  <c r="D327" i="15"/>
  <c r="D326" i="15" s="1"/>
  <c r="D325" i="15" s="1"/>
  <c r="D324" i="15" s="1"/>
  <c r="D323" i="15" s="1"/>
  <c r="J325" i="15"/>
  <c r="J324" i="15" s="1"/>
  <c r="J323" i="15" s="1"/>
  <c r="F325" i="15"/>
  <c r="F324" i="15" s="1"/>
  <c r="F323" i="15" s="1"/>
  <c r="C325" i="15"/>
  <c r="C324" i="15" s="1"/>
  <c r="C323" i="15" s="1"/>
  <c r="E16" i="6"/>
  <c r="E157" i="15"/>
  <c r="G159" i="15"/>
  <c r="H159" i="15"/>
  <c r="I159" i="15"/>
  <c r="J159" i="15"/>
  <c r="K159" i="15"/>
  <c r="G145" i="15"/>
  <c r="H145" i="15"/>
  <c r="I145" i="15"/>
  <c r="J145" i="15"/>
  <c r="K145" i="15"/>
  <c r="D147" i="15"/>
  <c r="F149" i="15"/>
  <c r="G149" i="15"/>
  <c r="H149" i="15"/>
  <c r="I149" i="15"/>
  <c r="J149" i="15"/>
  <c r="K149" i="15"/>
  <c r="E34" i="7"/>
  <c r="E33" i="7" s="1"/>
  <c r="E32" i="7" s="1"/>
  <c r="F33" i="7"/>
  <c r="F32" i="7" s="1"/>
  <c r="D33" i="7"/>
  <c r="D32" i="7" s="1"/>
  <c r="A32" i="7"/>
  <c r="E145" i="15"/>
  <c r="C145" i="15"/>
  <c r="F133" i="15"/>
  <c r="G133" i="15"/>
  <c r="H133" i="15"/>
  <c r="I133" i="15"/>
  <c r="J133" i="15"/>
  <c r="K133" i="15"/>
  <c r="D135" i="15"/>
  <c r="D136" i="15"/>
  <c r="D134" i="15"/>
  <c r="F98" i="15"/>
  <c r="G98" i="15"/>
  <c r="H98" i="15"/>
  <c r="I98" i="15"/>
  <c r="J98" i="15"/>
  <c r="K98" i="15"/>
  <c r="D101" i="15"/>
  <c r="E98" i="15"/>
  <c r="C98" i="15"/>
  <c r="F85" i="15"/>
  <c r="G85" i="15"/>
  <c r="H85" i="15"/>
  <c r="I85" i="15"/>
  <c r="J85" i="15"/>
  <c r="K85" i="15"/>
  <c r="E85" i="15"/>
  <c r="C85" i="15"/>
  <c r="D88" i="15"/>
  <c r="D309" i="15"/>
  <c r="D308" i="15" s="1"/>
  <c r="D307" i="15" s="1"/>
  <c r="D305" i="15"/>
  <c r="D306" i="15"/>
  <c r="D302" i="15"/>
  <c r="D303" i="15"/>
  <c r="D301" i="15"/>
  <c r="D288" i="15"/>
  <c r="D281" i="15" s="1"/>
  <c r="D280" i="15" s="1"/>
  <c r="D291" i="15"/>
  <c r="D290" i="15" s="1"/>
  <c r="F167" i="15"/>
  <c r="F166" i="15" s="1"/>
  <c r="F165" i="15" s="1"/>
  <c r="G167" i="15"/>
  <c r="G166" i="15" s="1"/>
  <c r="G165" i="15" s="1"/>
  <c r="H167" i="15"/>
  <c r="H166" i="15" s="1"/>
  <c r="H165" i="15" s="1"/>
  <c r="I167" i="15"/>
  <c r="I166" i="15" s="1"/>
  <c r="I165" i="15" s="1"/>
  <c r="J167" i="15"/>
  <c r="J166" i="15" s="1"/>
  <c r="J165" i="15" s="1"/>
  <c r="K167" i="15"/>
  <c r="K166" i="15" s="1"/>
  <c r="K165" i="15" s="1"/>
  <c r="F157" i="15"/>
  <c r="G157" i="15"/>
  <c r="H157" i="15"/>
  <c r="I157" i="15"/>
  <c r="J157" i="15"/>
  <c r="K157" i="15"/>
  <c r="F145" i="15"/>
  <c r="E163" i="15"/>
  <c r="E162" i="15" s="1"/>
  <c r="C163" i="15"/>
  <c r="C162" i="15" s="1"/>
  <c r="D164" i="15"/>
  <c r="D163" i="15" s="1"/>
  <c r="D162" i="15" s="1"/>
  <c r="D161" i="15"/>
  <c r="D159" i="15" s="1"/>
  <c r="D156" i="15"/>
  <c r="D155" i="15" s="1"/>
  <c r="D153" i="15"/>
  <c r="D152" i="15" s="1"/>
  <c r="D148" i="15"/>
  <c r="D146" i="15"/>
  <c r="D18" i="2"/>
  <c r="D175" i="15"/>
  <c r="D174" i="15" s="1"/>
  <c r="D173" i="15" s="1"/>
  <c r="D172" i="15" s="1"/>
  <c r="D171" i="15" s="1"/>
  <c r="D170" i="15" s="1"/>
  <c r="E174" i="15"/>
  <c r="E173" i="15" s="1"/>
  <c r="E172" i="15" s="1"/>
  <c r="E171" i="15" s="1"/>
  <c r="E170" i="15" s="1"/>
  <c r="F174" i="15"/>
  <c r="F173" i="15" s="1"/>
  <c r="F172" i="15" s="1"/>
  <c r="F171" i="15" s="1"/>
  <c r="F170" i="15" s="1"/>
  <c r="G174" i="15"/>
  <c r="G173" i="15" s="1"/>
  <c r="G172" i="15" s="1"/>
  <c r="G171" i="15" s="1"/>
  <c r="G170" i="15" s="1"/>
  <c r="H174" i="15"/>
  <c r="H173" i="15" s="1"/>
  <c r="H172" i="15" s="1"/>
  <c r="H171" i="15" s="1"/>
  <c r="H170" i="15" s="1"/>
  <c r="I174" i="15"/>
  <c r="I173" i="15" s="1"/>
  <c r="I172" i="15" s="1"/>
  <c r="I171" i="15" s="1"/>
  <c r="I170" i="15" s="1"/>
  <c r="J174" i="15"/>
  <c r="J173" i="15" s="1"/>
  <c r="J172" i="15" s="1"/>
  <c r="J171" i="15" s="1"/>
  <c r="J170" i="15" s="1"/>
  <c r="K174" i="15"/>
  <c r="K173" i="15" s="1"/>
  <c r="K172" i="15" s="1"/>
  <c r="K171" i="15" s="1"/>
  <c r="K170" i="15" s="1"/>
  <c r="C174" i="15"/>
  <c r="C173" i="15" s="1"/>
  <c r="C172" i="15" s="1"/>
  <c r="C171" i="15" s="1"/>
  <c r="C170" i="15" s="1"/>
  <c r="E29" i="6"/>
  <c r="E30" i="6"/>
  <c r="E31" i="6"/>
  <c r="E32" i="6"/>
  <c r="E33" i="6"/>
  <c r="E28" i="6"/>
  <c r="E20" i="6"/>
  <c r="E15" i="6"/>
  <c r="E10" i="6"/>
  <c r="E11" i="6"/>
  <c r="E12" i="6"/>
  <c r="E13" i="6"/>
  <c r="E9" i="6"/>
  <c r="E6" i="6"/>
  <c r="E7" i="6"/>
  <c r="E5" i="6"/>
  <c r="D182" i="15"/>
  <c r="D181" i="15" s="1"/>
  <c r="D180" i="15" s="1"/>
  <c r="D179" i="15" s="1"/>
  <c r="D178" i="15" s="1"/>
  <c r="D177" i="15" s="1"/>
  <c r="E181" i="15"/>
  <c r="E180" i="15" s="1"/>
  <c r="E179" i="15" s="1"/>
  <c r="E178" i="15" s="1"/>
  <c r="E177" i="15" s="1"/>
  <c r="F181" i="15"/>
  <c r="F180" i="15" s="1"/>
  <c r="F179" i="15" s="1"/>
  <c r="F178" i="15" s="1"/>
  <c r="F177" i="15" s="1"/>
  <c r="G181" i="15"/>
  <c r="G180" i="15" s="1"/>
  <c r="G179" i="15" s="1"/>
  <c r="G178" i="15" s="1"/>
  <c r="G177" i="15" s="1"/>
  <c r="H181" i="15"/>
  <c r="H180" i="15" s="1"/>
  <c r="H179" i="15" s="1"/>
  <c r="H178" i="15" s="1"/>
  <c r="H177" i="15" s="1"/>
  <c r="I181" i="15"/>
  <c r="I180" i="15" s="1"/>
  <c r="I179" i="15" s="1"/>
  <c r="I178" i="15" s="1"/>
  <c r="I177" i="15" s="1"/>
  <c r="J181" i="15"/>
  <c r="J180" i="15" s="1"/>
  <c r="J179" i="15" s="1"/>
  <c r="J178" i="15" s="1"/>
  <c r="J177" i="15" s="1"/>
  <c r="K181" i="15"/>
  <c r="K180" i="15" s="1"/>
  <c r="K179" i="15" s="1"/>
  <c r="K178" i="15" s="1"/>
  <c r="K177" i="15" s="1"/>
  <c r="C181" i="15"/>
  <c r="C180" i="15" s="1"/>
  <c r="C179" i="15" s="1"/>
  <c r="C178" i="15" s="1"/>
  <c r="C177" i="15" s="1"/>
  <c r="E26" i="7"/>
  <c r="E21" i="7"/>
  <c r="E18" i="7"/>
  <c r="E16" i="7"/>
  <c r="E15" i="7"/>
  <c r="E11" i="7"/>
  <c r="E10" i="7"/>
  <c r="E13" i="7"/>
  <c r="E6" i="7"/>
  <c r="E7" i="7"/>
  <c r="E8" i="7"/>
  <c r="E5" i="7"/>
  <c r="E34" i="6"/>
  <c r="F34" i="6"/>
  <c r="D34" i="6"/>
  <c r="E39" i="6"/>
  <c r="D168" i="15"/>
  <c r="D167" i="15" s="1"/>
  <c r="D166" i="15" s="1"/>
  <c r="D165" i="15" s="1"/>
  <c r="E167" i="15"/>
  <c r="E166" i="15" s="1"/>
  <c r="E165" i="15" s="1"/>
  <c r="C167" i="15"/>
  <c r="C166" i="15" s="1"/>
  <c r="C165" i="15" s="1"/>
  <c r="D158" i="15"/>
  <c r="D157" i="15" s="1"/>
  <c r="C157" i="15"/>
  <c r="D151" i="15"/>
  <c r="D150" i="15"/>
  <c r="E149" i="15"/>
  <c r="C149" i="15"/>
  <c r="D140" i="15"/>
  <c r="D139" i="15" s="1"/>
  <c r="D138" i="15" s="1"/>
  <c r="D137" i="15" s="1"/>
  <c r="D132" i="15"/>
  <c r="D131" i="15" s="1"/>
  <c r="D130" i="15"/>
  <c r="D129" i="15" s="1"/>
  <c r="D126" i="15"/>
  <c r="D124" i="15" s="1"/>
  <c r="D123" i="15"/>
  <c r="D122" i="15"/>
  <c r="D121" i="15"/>
  <c r="D120" i="15"/>
  <c r="D119" i="15"/>
  <c r="D117" i="15"/>
  <c r="D116" i="15" s="1"/>
  <c r="D115" i="15"/>
  <c r="D114" i="15" s="1"/>
  <c r="D113" i="15"/>
  <c r="D112" i="15" s="1"/>
  <c r="D111" i="15"/>
  <c r="D110" i="15" s="1"/>
  <c r="D104" i="15"/>
  <c r="D103" i="15"/>
  <c r="D102" i="15"/>
  <c r="D100" i="15"/>
  <c r="D99" i="15"/>
  <c r="D97" i="15"/>
  <c r="D96" i="15"/>
  <c r="D94" i="15"/>
  <c r="D93" i="15"/>
  <c r="D92" i="15"/>
  <c r="D91" i="15"/>
  <c r="D90" i="15"/>
  <c r="D87" i="15"/>
  <c r="D86" i="15"/>
  <c r="D84" i="15"/>
  <c r="D83" i="15"/>
  <c r="D82" i="15"/>
  <c r="D80" i="15"/>
  <c r="D79" i="15"/>
  <c r="D78" i="15"/>
  <c r="D77" i="15"/>
  <c r="D76" i="15"/>
  <c r="D74" i="15"/>
  <c r="D73" i="15"/>
  <c r="D72" i="15"/>
  <c r="D70" i="15"/>
  <c r="D69" i="15"/>
  <c r="D65" i="15"/>
  <c r="D66" i="15"/>
  <c r="D67" i="15"/>
  <c r="D64" i="15"/>
  <c r="D63" i="15"/>
  <c r="D60" i="15"/>
  <c r="D58" i="15"/>
  <c r="D57" i="15"/>
  <c r="D56" i="15"/>
  <c r="D53" i="15"/>
  <c r="D54" i="15"/>
  <c r="D52" i="15"/>
  <c r="D48" i="15"/>
  <c r="D49" i="15"/>
  <c r="D50" i="15"/>
  <c r="D47" i="15"/>
  <c r="D42" i="15"/>
  <c r="D43" i="15"/>
  <c r="D44" i="15"/>
  <c r="D45" i="15"/>
  <c r="D41" i="15"/>
  <c r="D38" i="15"/>
  <c r="D35" i="15"/>
  <c r="D34" i="15"/>
  <c r="D23" i="15"/>
  <c r="D21" i="15" s="1"/>
  <c r="D20" i="15"/>
  <c r="D19" i="15" s="1"/>
  <c r="D27" i="15"/>
  <c r="D17" i="15"/>
  <c r="D18" i="15"/>
  <c r="D16" i="15"/>
  <c r="D295" i="15"/>
  <c r="J15" i="15"/>
  <c r="K15" i="15"/>
  <c r="J19" i="15"/>
  <c r="K19" i="15"/>
  <c r="J21" i="15"/>
  <c r="K21" i="15"/>
  <c r="J26" i="15"/>
  <c r="K26" i="15"/>
  <c r="J40" i="15"/>
  <c r="K40" i="15"/>
  <c r="J46" i="15"/>
  <c r="K46" i="15"/>
  <c r="J51" i="15"/>
  <c r="K51" i="15"/>
  <c r="J55" i="15"/>
  <c r="K55" i="15"/>
  <c r="J62" i="15"/>
  <c r="K62" i="15"/>
  <c r="J68" i="15"/>
  <c r="K68" i="15"/>
  <c r="J71" i="15"/>
  <c r="K71" i="15"/>
  <c r="J75" i="15"/>
  <c r="K75" i="15"/>
  <c r="J81" i="15"/>
  <c r="K81" i="15"/>
  <c r="J89" i="15"/>
  <c r="K89" i="15"/>
  <c r="J95" i="15"/>
  <c r="K95" i="15"/>
  <c r="J106" i="15"/>
  <c r="J105" i="15" s="1"/>
  <c r="K106" i="15"/>
  <c r="K105" i="15" s="1"/>
  <c r="J110" i="15"/>
  <c r="K110" i="15"/>
  <c r="J112" i="15"/>
  <c r="K112" i="15"/>
  <c r="J114" i="15"/>
  <c r="K114" i="15"/>
  <c r="J116" i="15"/>
  <c r="K116" i="15"/>
  <c r="J118" i="15"/>
  <c r="K118" i="15"/>
  <c r="J124" i="15"/>
  <c r="K124" i="15"/>
  <c r="J129" i="15"/>
  <c r="K129" i="15"/>
  <c r="J131" i="15"/>
  <c r="K131" i="15"/>
  <c r="J139" i="15"/>
  <c r="J138" i="15" s="1"/>
  <c r="J137" i="15" s="1"/>
  <c r="K139" i="15"/>
  <c r="K138" i="15" s="1"/>
  <c r="K137" i="15" s="1"/>
  <c r="J152" i="15"/>
  <c r="K152" i="15"/>
  <c r="J155" i="15"/>
  <c r="K155" i="15"/>
  <c r="J162" i="15"/>
  <c r="K162" i="15"/>
  <c r="J281" i="15"/>
  <c r="J280" i="15" s="1"/>
  <c r="K281" i="15"/>
  <c r="K280" i="15" s="1"/>
  <c r="J290" i="15"/>
  <c r="K290" i="15"/>
  <c r="J295" i="15"/>
  <c r="K295" i="15"/>
  <c r="J300" i="15"/>
  <c r="K300" i="15"/>
  <c r="J304" i="15"/>
  <c r="K304" i="15"/>
  <c r="J308" i="15"/>
  <c r="J307" i="15" s="1"/>
  <c r="K308" i="15"/>
  <c r="K307" i="15" s="1"/>
  <c r="J319" i="15"/>
  <c r="J313" i="15" s="1"/>
  <c r="J312" i="15" s="1"/>
  <c r="J311" i="15" s="1"/>
  <c r="E319" i="15"/>
  <c r="E313" i="15" s="1"/>
  <c r="E312" i="15" s="1"/>
  <c r="E311" i="15" s="1"/>
  <c r="E308" i="15"/>
  <c r="E307" i="15" s="1"/>
  <c r="E304" i="15"/>
  <c r="E300" i="15"/>
  <c r="E295" i="15"/>
  <c r="E290" i="15"/>
  <c r="E281" i="15"/>
  <c r="E280" i="15" s="1"/>
  <c r="E159" i="15"/>
  <c r="E155" i="15"/>
  <c r="E152" i="15"/>
  <c r="E139" i="15"/>
  <c r="E138" i="15" s="1"/>
  <c r="E137" i="15" s="1"/>
  <c r="E133" i="15"/>
  <c r="E131" i="15"/>
  <c r="E129" i="15"/>
  <c r="E124" i="15"/>
  <c r="E118" i="15"/>
  <c r="E116" i="15"/>
  <c r="E114" i="15"/>
  <c r="E112" i="15"/>
  <c r="E110" i="15"/>
  <c r="E95" i="15"/>
  <c r="E89" i="15"/>
  <c r="E81" i="15"/>
  <c r="E75" i="15"/>
  <c r="E71" i="15"/>
  <c r="E68" i="15"/>
  <c r="E62" i="15"/>
  <c r="E55" i="15"/>
  <c r="E51" i="15"/>
  <c r="E46" i="15"/>
  <c r="E40" i="15"/>
  <c r="E26" i="15"/>
  <c r="E21" i="15"/>
  <c r="E19" i="15"/>
  <c r="E15" i="15"/>
  <c r="I319" i="15"/>
  <c r="I313" i="15" s="1"/>
  <c r="I312" i="15" s="1"/>
  <c r="I311" i="15" s="1"/>
  <c r="F319" i="15"/>
  <c r="F313" i="15" s="1"/>
  <c r="F312" i="15" s="1"/>
  <c r="F311" i="15" s="1"/>
  <c r="I308" i="15"/>
  <c r="I307" i="15" s="1"/>
  <c r="H308" i="15"/>
  <c r="H307" i="15" s="1"/>
  <c r="G308" i="15"/>
  <c r="G307" i="15" s="1"/>
  <c r="F308" i="15"/>
  <c r="F307" i="15" s="1"/>
  <c r="C308" i="15"/>
  <c r="C307" i="15" s="1"/>
  <c r="I304" i="15"/>
  <c r="H304" i="15"/>
  <c r="G304" i="15"/>
  <c r="F304" i="15"/>
  <c r="C304" i="15"/>
  <c r="I300" i="15"/>
  <c r="H300" i="15"/>
  <c r="G300" i="15"/>
  <c r="F300" i="15"/>
  <c r="C300" i="15"/>
  <c r="I295" i="15"/>
  <c r="H295" i="15"/>
  <c r="G295" i="15"/>
  <c r="F295" i="15"/>
  <c r="C295" i="15"/>
  <c r="I290" i="15"/>
  <c r="H290" i="15"/>
  <c r="G290" i="15"/>
  <c r="F290" i="15"/>
  <c r="C290" i="15"/>
  <c r="I281" i="15"/>
  <c r="I280" i="15" s="1"/>
  <c r="H281" i="15"/>
  <c r="H280" i="15" s="1"/>
  <c r="G281" i="15"/>
  <c r="G280" i="15" s="1"/>
  <c r="F281" i="15"/>
  <c r="F280" i="15" s="1"/>
  <c r="C281" i="15"/>
  <c r="C280" i="15" s="1"/>
  <c r="I162" i="15"/>
  <c r="H162" i="15"/>
  <c r="G162" i="15"/>
  <c r="F162" i="15"/>
  <c r="F159" i="15"/>
  <c r="C159" i="15"/>
  <c r="I155" i="15"/>
  <c r="H155" i="15"/>
  <c r="G155" i="15"/>
  <c r="F155" i="15"/>
  <c r="C155" i="15"/>
  <c r="I152" i="15"/>
  <c r="H152" i="15"/>
  <c r="G152" i="15"/>
  <c r="F152" i="15"/>
  <c r="C152" i="15"/>
  <c r="I139" i="15"/>
  <c r="I138" i="15" s="1"/>
  <c r="I137" i="15" s="1"/>
  <c r="H139" i="15"/>
  <c r="G139" i="15"/>
  <c r="F139" i="15"/>
  <c r="F138" i="15" s="1"/>
  <c r="F137" i="15" s="1"/>
  <c r="C139" i="15"/>
  <c r="C138" i="15" s="1"/>
  <c r="C137" i="15" s="1"/>
  <c r="H138" i="15"/>
  <c r="H137" i="15" s="1"/>
  <c r="G138" i="15"/>
  <c r="G137" i="15" s="1"/>
  <c r="C133" i="15"/>
  <c r="I131" i="15"/>
  <c r="H131" i="15"/>
  <c r="G131" i="15"/>
  <c r="F131" i="15"/>
  <c r="C131" i="15"/>
  <c r="I129" i="15"/>
  <c r="H129" i="15"/>
  <c r="G129" i="15"/>
  <c r="F129" i="15"/>
  <c r="C129" i="15"/>
  <c r="I124" i="15"/>
  <c r="H124" i="15"/>
  <c r="G124" i="15"/>
  <c r="F124" i="15"/>
  <c r="C124" i="15"/>
  <c r="I118" i="15"/>
  <c r="H118" i="15"/>
  <c r="G118" i="15"/>
  <c r="F118" i="15"/>
  <c r="C118" i="15"/>
  <c r="I116" i="15"/>
  <c r="H116" i="15"/>
  <c r="G116" i="15"/>
  <c r="F116" i="15"/>
  <c r="C116" i="15"/>
  <c r="I114" i="15"/>
  <c r="H114" i="15"/>
  <c r="G114" i="15"/>
  <c r="F114" i="15"/>
  <c r="C114" i="15"/>
  <c r="I112" i="15"/>
  <c r="H112" i="15"/>
  <c r="G112" i="15"/>
  <c r="F112" i="15"/>
  <c r="C112" i="15"/>
  <c r="I110" i="15"/>
  <c r="H110" i="15"/>
  <c r="G110" i="15"/>
  <c r="F110" i="15"/>
  <c r="C110" i="15"/>
  <c r="I106" i="15"/>
  <c r="I105" i="15" s="1"/>
  <c r="H106" i="15"/>
  <c r="H105" i="15" s="1"/>
  <c r="G106" i="15"/>
  <c r="G105" i="15" s="1"/>
  <c r="F106" i="15"/>
  <c r="F105" i="15" s="1"/>
  <c r="I95" i="15"/>
  <c r="H95" i="15"/>
  <c r="G95" i="15"/>
  <c r="F95" i="15"/>
  <c r="C95" i="15"/>
  <c r="I89" i="15"/>
  <c r="H89" i="15"/>
  <c r="G89" i="15"/>
  <c r="F89" i="15"/>
  <c r="C89" i="15"/>
  <c r="I81" i="15"/>
  <c r="H81" i="15"/>
  <c r="G81" i="15"/>
  <c r="F81" i="15"/>
  <c r="C81" i="15"/>
  <c r="I75" i="15"/>
  <c r="H75" i="15"/>
  <c r="G75" i="15"/>
  <c r="F75" i="15"/>
  <c r="C75" i="15"/>
  <c r="I71" i="15"/>
  <c r="H71" i="15"/>
  <c r="G71" i="15"/>
  <c r="F71" i="15"/>
  <c r="C71" i="15"/>
  <c r="I68" i="15"/>
  <c r="H68" i="15"/>
  <c r="G68" i="15"/>
  <c r="F68" i="15"/>
  <c r="C68" i="15"/>
  <c r="I62" i="15"/>
  <c r="H62" i="15"/>
  <c r="G62" i="15"/>
  <c r="F62" i="15"/>
  <c r="C62" i="15"/>
  <c r="I55" i="15"/>
  <c r="H55" i="15"/>
  <c r="G55" i="15"/>
  <c r="F55" i="15"/>
  <c r="C55" i="15"/>
  <c r="I51" i="15"/>
  <c r="H51" i="15"/>
  <c r="G51" i="15"/>
  <c r="F51" i="15"/>
  <c r="C51" i="15"/>
  <c r="I46" i="15"/>
  <c r="H46" i="15"/>
  <c r="G46" i="15"/>
  <c r="F46" i="15"/>
  <c r="C46" i="15"/>
  <c r="I40" i="15"/>
  <c r="H40" i="15"/>
  <c r="G40" i="15"/>
  <c r="F40" i="15"/>
  <c r="C40" i="15"/>
  <c r="I26" i="15"/>
  <c r="H26" i="15"/>
  <c r="G26" i="15"/>
  <c r="F26" i="15"/>
  <c r="C26" i="15"/>
  <c r="I21" i="15"/>
  <c r="H21" i="15"/>
  <c r="G21" i="15"/>
  <c r="F21" i="15"/>
  <c r="C21" i="15"/>
  <c r="I19" i="15"/>
  <c r="H19" i="15"/>
  <c r="G19" i="15"/>
  <c r="F19" i="15"/>
  <c r="C19" i="15"/>
  <c r="I15" i="15"/>
  <c r="H15" i="15"/>
  <c r="G15" i="15"/>
  <c r="F15" i="15"/>
  <c r="C15" i="15"/>
  <c r="H18" i="2"/>
  <c r="I18" i="2"/>
  <c r="C14" i="15" l="1"/>
  <c r="E144" i="15"/>
  <c r="E143" i="15" s="1"/>
  <c r="E142" i="15" s="1"/>
  <c r="K144" i="15"/>
  <c r="G144" i="15"/>
  <c r="F144" i="15"/>
  <c r="H144" i="15"/>
  <c r="J144" i="15"/>
  <c r="I144" i="15"/>
  <c r="D145" i="15"/>
  <c r="D304" i="15"/>
  <c r="D85" i="15"/>
  <c r="D98" i="15"/>
  <c r="D133" i="15"/>
  <c r="D128" i="15" s="1"/>
  <c r="D127" i="15" s="1"/>
  <c r="D300" i="15"/>
  <c r="F14" i="15"/>
  <c r="C128" i="15"/>
  <c r="C127" i="15" s="1"/>
  <c r="G39" i="15"/>
  <c r="C39" i="15"/>
  <c r="I39" i="15"/>
  <c r="G61" i="15"/>
  <c r="G289" i="15"/>
  <c r="H39" i="15"/>
  <c r="F61" i="15"/>
  <c r="H61" i="15"/>
  <c r="D15" i="15"/>
  <c r="D14" i="15" s="1"/>
  <c r="C109" i="15"/>
  <c r="I109" i="15"/>
  <c r="F289" i="15"/>
  <c r="H289" i="15"/>
  <c r="J14" i="15"/>
  <c r="D40" i="15"/>
  <c r="D62" i="15"/>
  <c r="D75" i="15"/>
  <c r="D81" i="15"/>
  <c r="D89" i="15"/>
  <c r="D118" i="15"/>
  <c r="D109" i="15" s="1"/>
  <c r="G14" i="15"/>
  <c r="H109" i="15"/>
  <c r="F109" i="15"/>
  <c r="G128" i="15"/>
  <c r="G127" i="15" s="1"/>
  <c r="E39" i="15"/>
  <c r="E61" i="15"/>
  <c r="K61" i="15"/>
  <c r="D26" i="15"/>
  <c r="D51" i="15"/>
  <c r="D71" i="15"/>
  <c r="I128" i="15"/>
  <c r="I127" i="15" s="1"/>
  <c r="F39" i="15"/>
  <c r="C61" i="15"/>
  <c r="I61" i="15"/>
  <c r="K39" i="15"/>
  <c r="K128" i="15"/>
  <c r="K127" i="15" s="1"/>
  <c r="J109" i="15"/>
  <c r="J61" i="15"/>
  <c r="J39" i="15"/>
  <c r="D95" i="15"/>
  <c r="D149" i="15"/>
  <c r="J289" i="15"/>
  <c r="I14" i="15"/>
  <c r="G109" i="15"/>
  <c r="C289" i="15"/>
  <c r="I289" i="15"/>
  <c r="E289" i="15"/>
  <c r="K289" i="15"/>
  <c r="J128" i="15"/>
  <c r="J127" i="15" s="1"/>
  <c r="K109" i="15"/>
  <c r="K14" i="15"/>
  <c r="E128" i="15"/>
  <c r="E127" i="15" s="1"/>
  <c r="H14" i="15"/>
  <c r="H128" i="15"/>
  <c r="H127" i="15" s="1"/>
  <c r="F128" i="15"/>
  <c r="F127" i="15" s="1"/>
  <c r="C144" i="15"/>
  <c r="E109" i="15"/>
  <c r="D68" i="15"/>
  <c r="D55" i="15"/>
  <c r="E14" i="15"/>
  <c r="D46" i="15"/>
  <c r="G17" i="13"/>
  <c r="G16" i="13"/>
  <c r="G14" i="13"/>
  <c r="G13" i="13"/>
  <c r="H27" i="13"/>
  <c r="G27" i="13"/>
  <c r="F27" i="13"/>
  <c r="H15" i="13"/>
  <c r="F15" i="13"/>
  <c r="H12" i="13"/>
  <c r="F12" i="13"/>
  <c r="E24" i="6"/>
  <c r="F24" i="6"/>
  <c r="E27" i="6"/>
  <c r="F27" i="6"/>
  <c r="E4" i="7"/>
  <c r="F4" i="7"/>
  <c r="D24" i="6"/>
  <c r="D21" i="6"/>
  <c r="G12" i="13" l="1"/>
  <c r="F18" i="13"/>
  <c r="F29" i="13" s="1"/>
  <c r="F143" i="15"/>
  <c r="F142" i="15" s="1"/>
  <c r="C143" i="15"/>
  <c r="C142" i="15" s="1"/>
  <c r="H143" i="15"/>
  <c r="H142" i="15" s="1"/>
  <c r="J143" i="15"/>
  <c r="J142" i="15" s="1"/>
  <c r="K143" i="15"/>
  <c r="K142" i="15" s="1"/>
  <c r="I143" i="15"/>
  <c r="I142" i="15" s="1"/>
  <c r="G143" i="15"/>
  <c r="G142" i="15" s="1"/>
  <c r="J275" i="15"/>
  <c r="J266" i="15" s="1"/>
  <c r="J265" i="15" s="1"/>
  <c r="J184" i="15" s="1"/>
  <c r="K275" i="15"/>
  <c r="K266" i="15" s="1"/>
  <c r="K265" i="15" s="1"/>
  <c r="K184" i="15" s="1"/>
  <c r="C275" i="15"/>
  <c r="C266" i="15" s="1"/>
  <c r="C265" i="15" s="1"/>
  <c r="C184" i="15" s="1"/>
  <c r="D289" i="15"/>
  <c r="D275" i="15" s="1"/>
  <c r="D266" i="15" s="1"/>
  <c r="D265" i="15" s="1"/>
  <c r="D184" i="15" s="1"/>
  <c r="I275" i="15"/>
  <c r="I266" i="15" s="1"/>
  <c r="I265" i="15" s="1"/>
  <c r="I184" i="15" s="1"/>
  <c r="K25" i="15"/>
  <c r="K13" i="15" s="1"/>
  <c r="H25" i="15"/>
  <c r="H13" i="15" s="1"/>
  <c r="G275" i="15"/>
  <c r="G266" i="15" s="1"/>
  <c r="G265" i="15" s="1"/>
  <c r="G184" i="15" s="1"/>
  <c r="D144" i="15"/>
  <c r="G25" i="15"/>
  <c r="G13" i="15" s="1"/>
  <c r="J25" i="15"/>
  <c r="J13" i="15" s="1"/>
  <c r="C25" i="15"/>
  <c r="C13" i="15" s="1"/>
  <c r="H275" i="15"/>
  <c r="H266" i="15" s="1"/>
  <c r="H265" i="15" s="1"/>
  <c r="H184" i="15" s="1"/>
  <c r="I25" i="15"/>
  <c r="I13" i="15" s="1"/>
  <c r="F275" i="15"/>
  <c r="F266" i="15" s="1"/>
  <c r="F265" i="15" s="1"/>
  <c r="F184" i="15" s="1"/>
  <c r="F25" i="15"/>
  <c r="F13" i="15" s="1"/>
  <c r="E25" i="15"/>
  <c r="E13" i="15" s="1"/>
  <c r="E12" i="15" s="1"/>
  <c r="E11" i="15" s="1"/>
  <c r="D61" i="15"/>
  <c r="E275" i="15"/>
  <c r="E266" i="15" s="1"/>
  <c r="E265" i="15" s="1"/>
  <c r="E184" i="15" s="1"/>
  <c r="D39" i="15"/>
  <c r="G15" i="13"/>
  <c r="H18" i="13"/>
  <c r="H29" i="13" s="1"/>
  <c r="B18" i="2"/>
  <c r="D4" i="7"/>
  <c r="C18" i="2"/>
  <c r="E18" i="2"/>
  <c r="F18" i="2"/>
  <c r="G18" i="2"/>
  <c r="G18" i="13" l="1"/>
  <c r="G29" i="13" s="1"/>
  <c r="F12" i="15"/>
  <c r="F11" i="15" s="1"/>
  <c r="F10" i="15" s="1"/>
  <c r="D143" i="15"/>
  <c r="D142" i="15" s="1"/>
  <c r="C12" i="15"/>
  <c r="C11" i="15" s="1"/>
  <c r="C10" i="15" s="1"/>
  <c r="I12" i="15"/>
  <c r="I11" i="15" s="1"/>
  <c r="I10" i="15" s="1"/>
  <c r="G12" i="15"/>
  <c r="G11" i="15" s="1"/>
  <c r="G10" i="15" s="1"/>
  <c r="K12" i="15"/>
  <c r="K11" i="15" s="1"/>
  <c r="K10" i="15" s="1"/>
  <c r="J12" i="15"/>
  <c r="J11" i="15" s="1"/>
  <c r="J10" i="15" s="1"/>
  <c r="H12" i="15"/>
  <c r="H11" i="15" s="1"/>
  <c r="H10" i="15" s="1"/>
  <c r="D25" i="15"/>
  <c r="D13" i="15" s="1"/>
  <c r="E10" i="15"/>
  <c r="B19" i="2"/>
  <c r="D12" i="15" l="1"/>
  <c r="D11" i="15" s="1"/>
  <c r="D10" i="15" s="1"/>
  <c r="M10" i="15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E44" i="6" l="1"/>
  <c r="F44" i="6"/>
  <c r="D44" i="6"/>
  <c r="E42" i="6"/>
  <c r="F42" i="6"/>
  <c r="D42" i="6"/>
  <c r="D36" i="6"/>
  <c r="D17" i="6"/>
  <c r="D38" i="6" l="1"/>
  <c r="D41" i="6"/>
  <c r="F41" i="6"/>
  <c r="E41" i="6"/>
  <c r="F17" i="6"/>
  <c r="E17" i="6"/>
  <c r="A7" i="7"/>
  <c r="A8" i="7"/>
  <c r="A31" i="7"/>
  <c r="A30" i="7"/>
  <c r="A29" i="7"/>
  <c r="A28" i="7"/>
  <c r="A27" i="7"/>
  <c r="A26" i="7"/>
  <c r="A25" i="7"/>
  <c r="F23" i="7"/>
  <c r="E23" i="7"/>
  <c r="D23" i="7"/>
  <c r="A24" i="7"/>
  <c r="A23" i="7"/>
  <c r="A22" i="7"/>
  <c r="F20" i="7"/>
  <c r="E20" i="7"/>
  <c r="D20" i="7"/>
  <c r="A21" i="7"/>
  <c r="A20" i="7"/>
  <c r="A19" i="7"/>
  <c r="A18" i="7"/>
  <c r="A17" i="7"/>
  <c r="A16" i="7"/>
  <c r="A15" i="7"/>
  <c r="A14" i="7"/>
  <c r="F12" i="7"/>
  <c r="E12" i="7"/>
  <c r="D12" i="7"/>
  <c r="A13" i="7"/>
  <c r="A12" i="7"/>
  <c r="A11" i="7"/>
  <c r="A10" i="7"/>
  <c r="A9" i="7"/>
  <c r="A6" i="7"/>
  <c r="A5" i="7"/>
  <c r="A4" i="7"/>
  <c r="A3" i="7"/>
  <c r="F38" i="6"/>
  <c r="E38" i="6"/>
  <c r="F36" i="6"/>
  <c r="E36" i="6"/>
  <c r="D27" i="6"/>
  <c r="A3" i="6"/>
  <c r="D23" i="6" l="1"/>
  <c r="D19" i="6"/>
  <c r="E8" i="6"/>
  <c r="D14" i="6"/>
  <c r="E4" i="6"/>
  <c r="D8" i="6"/>
  <c r="F8" i="6"/>
  <c r="D9" i="7"/>
  <c r="E25" i="7"/>
  <c r="E22" i="7" s="1"/>
  <c r="E14" i="7"/>
  <c r="F17" i="7"/>
  <c r="D25" i="7"/>
  <c r="D22" i="7" s="1"/>
  <c r="F25" i="7"/>
  <c r="F22" i="7" s="1"/>
  <c r="F29" i="7"/>
  <c r="F28" i="7" s="1"/>
  <c r="D17" i="7"/>
  <c r="E17" i="7"/>
  <c r="D29" i="7"/>
  <c r="D28" i="7" s="1"/>
  <c r="E29" i="7"/>
  <c r="E28" i="7" s="1"/>
  <c r="D14" i="7"/>
  <c r="F14" i="7"/>
  <c r="E14" i="6"/>
  <c r="D4" i="6"/>
  <c r="F4" i="6"/>
  <c r="D3" i="6" l="1"/>
  <c r="D3" i="7"/>
  <c r="E23" i="6"/>
  <c r="E21" i="6" s="1"/>
  <c r="E19" i="6" s="1"/>
  <c r="E3" i="6" s="1"/>
  <c r="F23" i="6"/>
  <c r="F21" i="6" s="1"/>
  <c r="F19" i="6" s="1"/>
  <c r="F3" i="6" s="1"/>
  <c r="F9" i="7"/>
  <c r="F3" i="7" s="1"/>
  <c r="E9" i="7"/>
  <c r="E3" i="7" s="1"/>
</calcChain>
</file>

<file path=xl/sharedStrings.xml><?xml version="1.0" encoding="utf-8"?>
<sst xmlns="http://schemas.openxmlformats.org/spreadsheetml/2006/main" count="632" uniqueCount="412">
  <si>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</si>
  <si>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</si>
  <si>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</si>
  <si>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</si>
  <si>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</si>
  <si>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</si>
  <si>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</si>
  <si>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</si>
  <si>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</si>
  <si>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</si>
  <si>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</si>
  <si>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</si>
  <si>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</si>
  <si>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</si>
  <si>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</si>
  <si>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</si>
  <si>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</si>
  <si>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</si>
  <si>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</si>
  <si>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</si>
  <si>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</si>
  <si>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</si>
  <si>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</si>
  <si>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</si>
  <si>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</si>
  <si>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</si>
  <si>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</si>
  <si>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</si>
  <si>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</si>
  <si>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</si>
  <si>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</si>
  <si>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</si>
  <si>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</si>
  <si>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</si>
  <si>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</si>
  <si>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len</t>
  </si>
  <si>
    <t>Račun iz računskog plana</t>
  </si>
  <si>
    <t>Račun iz raču.plana</t>
  </si>
  <si>
    <t>Dodatna ulaganja na građevinskim objektima</t>
  </si>
  <si>
    <t>3</t>
  </si>
  <si>
    <t>Rashodi poslovanja</t>
  </si>
  <si>
    <t>31</t>
  </si>
  <si>
    <t>311</t>
  </si>
  <si>
    <t>32</t>
  </si>
  <si>
    <t>322</t>
  </si>
  <si>
    <t>323</t>
  </si>
  <si>
    <t>324</t>
  </si>
  <si>
    <t>Naknade troškova osobama izvan radnog odnosa</t>
  </si>
  <si>
    <t>329</t>
  </si>
  <si>
    <t>34</t>
  </si>
  <si>
    <t>Financijski rashodi</t>
  </si>
  <si>
    <t>Kamate za primljene kredite i zajmove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</si>
  <si>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</si>
  <si>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</si>
  <si>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</si>
  <si>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</si>
  <si>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</si>
  <si>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</si>
  <si>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Kazne, penali i naknade štete</t>
  </si>
  <si>
    <t>4</t>
  </si>
  <si>
    <t>41</t>
  </si>
  <si>
    <t>Rashodi za nabavu neproizvedene dugotrajne imovine</t>
  </si>
  <si>
    <t>411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</si>
  <si>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</si>
  <si>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</si>
  <si>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</si>
  <si>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</si>
  <si>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</si>
  <si>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</si>
  <si>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</si>
  <si>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423</t>
  </si>
  <si>
    <t>Prijevozna sredstva</t>
  </si>
  <si>
    <t>424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</si>
  <si>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</si>
  <si>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</si>
  <si>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</si>
  <si>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</si>
  <si>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</si>
  <si>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</si>
  <si>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</si>
  <si>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44</t>
  </si>
  <si>
    <t>Rashodi za nabavu proizvedene kratkotrajne imovine</t>
  </si>
  <si>
    <t>441</t>
  </si>
  <si>
    <t>Rashodi za nabavu zaliha</t>
  </si>
  <si>
    <t>45</t>
  </si>
  <si>
    <t>Rashodi za dodatna ulaganja na nefinancijskoj imovini</t>
  </si>
  <si>
    <t>451</t>
  </si>
  <si>
    <t>Dodatna ulaganja na postrojenjima i opremi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</si>
  <si>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</si>
  <si>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</si>
  <si>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</si>
  <si>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</si>
  <si>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</si>
  <si>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</si>
  <si>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</si>
  <si>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</si>
  <si>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</si>
  <si>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</si>
  <si>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Prihodi poslovanja</t>
  </si>
  <si>
    <t>Pomoći iz inozemstva i od subjekata unutar općeg proračuna</t>
  </si>
  <si>
    <t>Pomoći od međunarodnih organizacija te institucija i tijela EU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</si>
  <si>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</si>
  <si>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</si>
  <si>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</si>
  <si>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</si>
  <si>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</si>
  <si>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</si>
  <si>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</si>
  <si>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</si>
  <si>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</si>
  <si>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na temelju ugovornih obaveza</t>
  </si>
  <si>
    <t xml:space="preserve">Prihodi iz nadležnog proračuna za financiranje redovne djelatnosti proračunskih korisnika 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</si>
  <si>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</si>
  <si>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</si>
  <si>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</si>
  <si>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</si>
  <si>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</si>
  <si>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</si>
  <si>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</si>
  <si>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</si>
  <si>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</si>
  <si>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</si>
  <si>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</si>
  <si>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</si>
  <si>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zajmovi od drugih razina vlasti</t>
  </si>
  <si>
    <t>PRIHODI OD PRODAJE NEFINANCIJSKE IMOVINE</t>
  </si>
  <si>
    <t>Prihodi od prodaje nefinancijske imovine i nadoknade šteta s osnova osiguranja</t>
  </si>
  <si>
    <t>Prijenosi između proračunskih korisnika istog proračuna</t>
  </si>
  <si>
    <t>Pomoći temeljem prijenosa EU sredstava</t>
  </si>
  <si>
    <t>369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</si>
  <si>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</si>
  <si>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</si>
  <si>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</si>
  <si>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</si>
  <si>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</si>
  <si>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2020.</t>
  </si>
  <si>
    <t>2021.</t>
  </si>
  <si>
    <t>Korisnik:</t>
  </si>
  <si>
    <t>UČENIČKI DOM KVARNER</t>
  </si>
  <si>
    <t>Primorsko goranska županija</t>
  </si>
  <si>
    <t>Dodatne usluge u obrazovanju</t>
  </si>
  <si>
    <t>Razdjel 5:</t>
  </si>
  <si>
    <t>Upravni odjel za odgoj i obrazovanje</t>
  </si>
  <si>
    <t>Glava 5-5:</t>
  </si>
  <si>
    <t>Županijske ustanove srednjeg školstva</t>
  </si>
  <si>
    <t>Lokacija 908:</t>
  </si>
  <si>
    <t>Funkcija 0960:</t>
  </si>
  <si>
    <t>Financijski plan 
za 2021.</t>
  </si>
  <si>
    <t>Predsjednik Domskog odbora:</t>
  </si>
  <si>
    <t>Povećanje / smanjenje</t>
  </si>
  <si>
    <t>I. IZMJENE I DOPUNE FINANCIJSKOG PLANA 
UČENIČKOG DOMA KVARNER ZA 2021.  GODINU</t>
  </si>
  <si>
    <t xml:space="preserve"> I. Izmjene i dopune financijskog plana za 2021.</t>
  </si>
  <si>
    <t>Maša Sancin Bucci, prof.</t>
  </si>
  <si>
    <t>Prenesena sredstva iz prethodne godine</t>
  </si>
  <si>
    <t>Šifra</t>
  </si>
  <si>
    <t>Lokacija
908:</t>
  </si>
  <si>
    <t>Funkcija
0960:</t>
  </si>
  <si>
    <t>UKUPNO FINANC. PLAN</t>
  </si>
  <si>
    <t>Program
 5503</t>
  </si>
  <si>
    <t>ZAKONSKI STANDARD USTANOVA SREDNJEG ŠKOLSTVA</t>
  </si>
  <si>
    <t>A550301</t>
  </si>
  <si>
    <t>Osiguravanje uvjeta rada</t>
  </si>
  <si>
    <t>RASHODI POSLOVANJA</t>
  </si>
  <si>
    <t>Plaće</t>
  </si>
  <si>
    <t>Plaće  za redovan rad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</si>
  <si>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</si>
  <si>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</si>
  <si>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</si>
  <si>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</si>
  <si>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</si>
  <si>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</si>
  <si>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32111</t>
  </si>
  <si>
    <t>Dnevnice za službeni put u zemlji</t>
  </si>
  <si>
    <t>32112</t>
  </si>
  <si>
    <t>Dnevnice za službeni put u inozemstvo</t>
  </si>
  <si>
    <t>32113</t>
  </si>
  <si>
    <t>Naknada za smještaj na službenom putu u zemlji</t>
  </si>
  <si>
    <t>32114</t>
  </si>
  <si>
    <t>Naknada za smještaj na službenom putu u inozem.</t>
  </si>
  <si>
    <t>32115</t>
  </si>
  <si>
    <t>Naknada za prijevoz na službenom putu u zemlji</t>
  </si>
  <si>
    <t>32116</t>
  </si>
  <si>
    <t>Naknada za prijevoz na službenom putu u inozem.</t>
  </si>
  <si>
    <t>Naknade za prijevoz, za rad na terenu i odvojeni život</t>
  </si>
  <si>
    <t>Stručno usavršavanje zaposlenika</t>
  </si>
  <si>
    <t>32131</t>
  </si>
  <si>
    <t>Seminari, savjetovanja, simpoziji</t>
  </si>
  <si>
    <t>32132</t>
  </si>
  <si>
    <t>Tečajevi, stručni ispiti</t>
  </si>
  <si>
    <t>Ostale naknade troškova zaposlenima</t>
  </si>
  <si>
    <t>Uredski materijal i ostali materijalni rashodi</t>
  </si>
  <si>
    <t>32211</t>
  </si>
  <si>
    <t xml:space="preserve">Uredski materijal  </t>
  </si>
  <si>
    <t>32212</t>
  </si>
  <si>
    <t>Literatura (publikacije, časopisi, glasila, knjige)</t>
  </si>
  <si>
    <t>32214</t>
  </si>
  <si>
    <t>Materijal i sredstva za čićenje i održavanje</t>
  </si>
  <si>
    <t>32216</t>
  </si>
  <si>
    <t>Materijal za higijenske potrebe i njegu</t>
  </si>
  <si>
    <t>32219</t>
  </si>
  <si>
    <t>Ostali materijal za potrebe redovnog poslovanja</t>
  </si>
  <si>
    <t>Materijal i sirovine</t>
  </si>
  <si>
    <t>32222</t>
  </si>
  <si>
    <t>Pomoćni i sanitetski materijal</t>
  </si>
  <si>
    <t>32224</t>
  </si>
  <si>
    <t>Namirnice</t>
  </si>
  <si>
    <t>32225</t>
  </si>
  <si>
    <t>Roba</t>
  </si>
  <si>
    <t>32229</t>
  </si>
  <si>
    <t>Ostali materijal i sirovine</t>
  </si>
  <si>
    <t>Energija</t>
  </si>
  <si>
    <t>32231</t>
  </si>
  <si>
    <t>Električna energija</t>
  </si>
  <si>
    <t>32233</t>
  </si>
  <si>
    <t>Plin</t>
  </si>
  <si>
    <t>32239</t>
  </si>
  <si>
    <t>Ostali materijali za proizvodnju energije (lož ulje)</t>
  </si>
  <si>
    <t>Materijal i dijelovi za tekuće i investicijsko održavanje</t>
  </si>
  <si>
    <t>32241</t>
  </si>
  <si>
    <t>Materijal i dijelovi za tekuće i investicijsko održavanje građevinskih objekata</t>
  </si>
  <si>
    <t>32242</t>
  </si>
  <si>
    <t>Materijal i dijelovi za tekuće i investicijsko održavanje opreme</t>
  </si>
  <si>
    <t>Sitni inventar i auto gume</t>
  </si>
  <si>
    <t xml:space="preserve">Vojna oprema </t>
  </si>
  <si>
    <t>Službena, radna i zaštitna odjeća i obuća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</si>
  <si>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</si>
  <si>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</si>
  <si>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</si>
  <si>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</si>
  <si>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</si>
  <si>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</si>
  <si>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</t>
  </si>
  <si>
    <t>32315</t>
  </si>
  <si>
    <t>Rent-a-car i taxi prijevoz</t>
  </si>
  <si>
    <t>32319</t>
  </si>
  <si>
    <t>Ostale usluge za komunkaciju i prijevoz</t>
  </si>
  <si>
    <t>Usluge tekućeg i investicijskog održavanja</t>
  </si>
  <si>
    <t>32321</t>
  </si>
  <si>
    <t xml:space="preserve">Usluge tekućeg i investicijskog održavanja građ. obj. </t>
  </si>
  <si>
    <t>32322</t>
  </si>
  <si>
    <t>Usluge tekućeg i investicijskog održavanje opreme</t>
  </si>
  <si>
    <t>Usluge promidžbe i informiranja</t>
  </si>
  <si>
    <t>32331</t>
  </si>
  <si>
    <t>Elektronski mediji</t>
  </si>
  <si>
    <t>32334</t>
  </si>
  <si>
    <t>Promidžbeni materijal</t>
  </si>
  <si>
    <t>32339</t>
  </si>
  <si>
    <t>Ostale usluge promidžbe i informiranja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</si>
  <si>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</si>
  <si>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</si>
  <si>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</si>
  <si>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</si>
  <si>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</si>
  <si>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</si>
  <si>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</si>
  <si>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</si>
  <si>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</si>
  <si>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</si>
  <si>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 (komunalna naknada)</t>
  </si>
  <si>
    <t>Zakupnine i najamnine</t>
  </si>
  <si>
    <t>32352</t>
  </si>
  <si>
    <t>Zakupnine i najamnine za građevinske objekte</t>
  </si>
  <si>
    <t>32353</t>
  </si>
  <si>
    <t>Zakupnine i najamnine za  opremu</t>
  </si>
  <si>
    <t>32354</t>
  </si>
  <si>
    <t>Licence</t>
  </si>
  <si>
    <t>Zdravstvene i veterinarske usluge</t>
  </si>
  <si>
    <t>32361</t>
  </si>
  <si>
    <t>Obvezni i preventivni zdravstveni pregledi zaposlenika</t>
  </si>
  <si>
    <t>32363</t>
  </si>
  <si>
    <t>Laboraorijske usluge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</si>
  <si>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</si>
  <si>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</si>
  <si>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</si>
  <si>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</si>
  <si>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</si>
  <si>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</si>
  <si>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</si>
  <si>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32377</t>
  </si>
  <si>
    <t>Usluge agencija,  studentskog servisa</t>
  </si>
  <si>
    <t>32379</t>
  </si>
  <si>
    <t>Ostale intelektualne usluge</t>
  </si>
  <si>
    <t>Računalne usluge</t>
  </si>
  <si>
    <t>32381</t>
  </si>
  <si>
    <t>Usluge ažuriranja računalnih baza</t>
  </si>
  <si>
    <t>32389</t>
  </si>
  <si>
    <t>Ostale računalne usluge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</si>
  <si>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</si>
  <si>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</si>
  <si>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</si>
  <si>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</si>
  <si>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</si>
  <si>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32395</t>
  </si>
  <si>
    <t>Usluge čišćenja, pranja i slično</t>
  </si>
  <si>
    <t>32396</t>
  </si>
  <si>
    <t>Usluge čuvanja imovine i osoba</t>
  </si>
  <si>
    <t>32399</t>
  </si>
  <si>
    <t>Ostale nespomenute usluge</t>
  </si>
  <si>
    <t>3241</t>
  </si>
  <si>
    <t>32411</t>
  </si>
  <si>
    <t>Naknade troškova službenog puta</t>
  </si>
  <si>
    <t>32412</t>
  </si>
  <si>
    <t>Naknade ostalih troškova</t>
  </si>
  <si>
    <t xml:space="preserve">Ostali nespomenuti rashodi poslovanja </t>
  </si>
  <si>
    <t>Naknade za rad predstavničkih i izvršnih tijela, povjerenstava i slično</t>
  </si>
  <si>
    <t>32914</t>
  </si>
  <si>
    <t>Naknade troškova službenog puta članova predstavničkih i izvršnih tijela i upravnh vijeća</t>
  </si>
  <si>
    <t>Premije osiguranja</t>
  </si>
  <si>
    <t>32923</t>
  </si>
  <si>
    <t>Premije osiguranja zaposlenih</t>
  </si>
  <si>
    <t>Reprezentacija</t>
  </si>
  <si>
    <t>32931</t>
  </si>
  <si>
    <t>Članarine</t>
  </si>
  <si>
    <t>32941</t>
  </si>
  <si>
    <t>Tuzemne članarine</t>
  </si>
  <si>
    <t>Pristojbe i naknade</t>
  </si>
  <si>
    <t>Upravne i administrativne pristojbe</t>
  </si>
  <si>
    <t>32952</t>
  </si>
  <si>
    <t>Sudske pristojbe</t>
  </si>
  <si>
    <t>32953</t>
  </si>
  <si>
    <t xml:space="preserve">Janobilježničke pristojbe </t>
  </si>
  <si>
    <t>32955</t>
  </si>
  <si>
    <t>Novčana naknada poslodavca zbog nezapoš.invalida</t>
  </si>
  <si>
    <t>32959</t>
  </si>
  <si>
    <t>Ostale pristojbe i naknade</t>
  </si>
  <si>
    <t>32991</t>
  </si>
  <si>
    <t>Rashodi protokola</t>
  </si>
  <si>
    <t>Bankarske usluge i usluge platnog prometa</t>
  </si>
  <si>
    <t>34312</t>
  </si>
  <si>
    <t>Usluge platnog prometa</t>
  </si>
  <si>
    <t>Negativne tečajne razlike i razlike zbog primjene valutne klauzule</t>
  </si>
  <si>
    <t>34321</t>
  </si>
  <si>
    <t xml:space="preserve">Zatezne kamate </t>
  </si>
  <si>
    <t>34331</t>
  </si>
  <si>
    <t>Zatezne kamate na poreze</t>
  </si>
  <si>
    <t>34332</t>
  </si>
  <si>
    <t>Zatezne kamate na doprinose</t>
  </si>
  <si>
    <t>34333</t>
  </si>
  <si>
    <t>Zatezne kamate iz poslovnih odnosa</t>
  </si>
  <si>
    <t>3722</t>
  </si>
  <si>
    <t>Naknade građanima i kućanstvima u naravi</t>
  </si>
  <si>
    <t>37229</t>
  </si>
  <si>
    <t>Ostale naknade iz proračuna u naravi</t>
  </si>
  <si>
    <t>K</t>
  </si>
  <si>
    <t>Opremanje ustanova školstva</t>
  </si>
  <si>
    <t>Uredska oprema i namještaj</t>
  </si>
  <si>
    <t>42211</t>
  </si>
  <si>
    <t>Računala i računalna oprema</t>
  </si>
  <si>
    <t>42219</t>
  </si>
  <si>
    <t>Ostala uredska oprema</t>
  </si>
  <si>
    <t>Komunikacijska oprema</t>
  </si>
  <si>
    <t>Oprema za održavanje i zaštitu</t>
  </si>
  <si>
    <t>42233</t>
  </si>
  <si>
    <t>Oprema za protupožarnu zaštitu</t>
  </si>
  <si>
    <t>Medicinska i laboratorijska oprema</t>
  </si>
  <si>
    <t xml:space="preserve">Instrumenti, uređaji i strojevi </t>
  </si>
  <si>
    <t>42251</t>
  </si>
  <si>
    <t>Precizni i optički instrumenti</t>
  </si>
  <si>
    <t>Sportska i glazbena oprema</t>
  </si>
  <si>
    <t>Uređaji, strojevi i oprema za ostale namjene</t>
  </si>
  <si>
    <t>Prijevozna sredstva u cestovnom prometu</t>
  </si>
  <si>
    <t>42273</t>
  </si>
  <si>
    <t xml:space="preserve">Oprema  </t>
  </si>
  <si>
    <t xml:space="preserve">Knjige </t>
  </si>
  <si>
    <t>Program
5502</t>
  </si>
  <si>
    <t xml:space="preserve">IZNAD ZAKONSKOG STANDARDA SREDNJOŠKOLSKIH USTANOVA  </t>
  </si>
  <si>
    <t>A</t>
  </si>
  <si>
    <t>Produženi boravak učenika putnika</t>
  </si>
  <si>
    <t>Natjecanja i smotre</t>
  </si>
  <si>
    <t>Sufinanciranje pomoćnika u nastavi</t>
  </si>
  <si>
    <t>A550203</t>
  </si>
  <si>
    <t>Programi školskog kurikuluma (za poticanje dodatnog odgojno-obrazovnog stvaralaštva)</t>
  </si>
  <si>
    <t>Ostale usluge za komunikaciju i prijevoz</t>
  </si>
  <si>
    <t>3237</t>
  </si>
  <si>
    <t>Usluge agencija, studentskog servisa</t>
  </si>
  <si>
    <t>32999</t>
  </si>
  <si>
    <t>A550209</t>
  </si>
  <si>
    <t>Projekt "Školska shema" - EU</t>
  </si>
  <si>
    <t>Financijski plan 2021.</t>
  </si>
  <si>
    <t>42229</t>
  </si>
  <si>
    <t>Ostala komunikacijska oprema</t>
  </si>
  <si>
    <t>42212</t>
  </si>
  <si>
    <t>Uredski namještaj</t>
  </si>
  <si>
    <t>42221</t>
  </si>
  <si>
    <t>Radio i TV prijemnici</t>
  </si>
  <si>
    <t>42261</t>
  </si>
  <si>
    <t>Sportska oprema</t>
  </si>
  <si>
    <t>4511</t>
  </si>
  <si>
    <t>45111</t>
  </si>
  <si>
    <t>A550304</t>
  </si>
  <si>
    <t>Opremanje učeničkih domova</t>
  </si>
  <si>
    <t>T550302</t>
  </si>
  <si>
    <t>Investicijsko održavanje objekata i opreme</t>
  </si>
  <si>
    <t>42411</t>
  </si>
  <si>
    <t>I. IZMJENE I DOPUNE FINANCIJSKOG PLANA 2021.</t>
  </si>
  <si>
    <t>32369</t>
  </si>
  <si>
    <t>Ostale zdravstvene i veterinarske usluge</t>
  </si>
  <si>
    <t>32393</t>
  </si>
  <si>
    <t>Uređenje prostora</t>
  </si>
  <si>
    <t>Rezultat poslovanja</t>
  </si>
  <si>
    <t>Višak/manjak prihoda</t>
  </si>
  <si>
    <t>Vlastiti izvori</t>
  </si>
  <si>
    <t>4227</t>
  </si>
  <si>
    <t>42271</t>
  </si>
  <si>
    <t>Oprema</t>
  </si>
  <si>
    <t>A550216</t>
  </si>
  <si>
    <t>Program zaštite i mjera prevencije kod zaraznih bolest</t>
  </si>
  <si>
    <t>Klasa:  003-06/21-01/11</t>
  </si>
  <si>
    <t>U Rijeci 28.06.2021.</t>
  </si>
  <si>
    <t>Urbroj: 2170-56-01-21-05</t>
  </si>
  <si>
    <t>I. Izmjene i dopune financijskog plana za 2021.</t>
  </si>
  <si>
    <t xml:space="preserve"> I. Izmjene i dopune Financijskog plana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</si>
</sst>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3399"/>
      <name val="Arial"/>
      <family val="2"/>
      <charset val="238"/>
    </font>
    <font>
      <sz val="8"/>
      <color rgb="FFFF339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/>
    <xf numFmtId="0" fontId="14" fillId="0" borderId="0"/>
    <xf numFmtId="0" fontId="14" fillId="0" borderId="0"/>
  </cellStyleXfs>
  <cellXfs count="359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/>
    <xf numFmtId="3" fontId="18" fillId="0" borderId="11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" fontId="18" fillId="0" borderId="17" xfId="0" applyNumberFormat="1" applyFont="1" applyBorder="1" applyAlignment="1">
      <alignment horizontal="left" wrapText="1"/>
    </xf>
    <xf numFmtId="3" fontId="18" fillId="0" borderId="18" xfId="0" applyNumberFormat="1" applyFont="1" applyBorder="1"/>
    <xf numFmtId="3" fontId="18" fillId="0" borderId="19" xfId="0" applyNumberFormat="1" applyFont="1" applyBorder="1"/>
    <xf numFmtId="1" fontId="19" fillId="0" borderId="20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/>
    <xf numFmtId="0" fontId="21" fillId="0" borderId="13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wrapText="1"/>
    </xf>
    <xf numFmtId="1" fontId="19" fillId="18" borderId="10" xfId="0" applyNumberFormat="1" applyFont="1" applyFill="1" applyBorder="1" applyAlignment="1">
      <alignment horizontal="right" vertical="top" wrapText="1"/>
    </xf>
    <xf numFmtId="1" fontId="19" fillId="18" borderId="25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9" fillId="0" borderId="0" xfId="42" applyFont="1" applyAlignment="1">
      <alignment horizontal="right" vertical="center"/>
    </xf>
    <xf numFmtId="0" fontId="27" fillId="0" borderId="0" xfId="42" applyFont="1" applyAlignment="1">
      <alignment horizontal="right" vertical="center"/>
    </xf>
    <xf numFmtId="4" fontId="31" fillId="19" borderId="28" xfId="42" applyNumberFormat="1" applyFont="1" applyFill="1" applyBorder="1" applyAlignment="1">
      <alignment vertical="center" wrapText="1"/>
    </xf>
    <xf numFmtId="0" fontId="27" fillId="0" borderId="0" xfId="42" applyFont="1" applyAlignment="1">
      <alignment horizontal="left" indent="1"/>
    </xf>
    <xf numFmtId="0" fontId="32" fillId="0" borderId="0" xfId="42" applyFont="1" applyAlignment="1">
      <alignment horizontal="right" vertical="center"/>
    </xf>
    <xf numFmtId="0" fontId="32" fillId="0" borderId="0" xfId="42" applyFont="1" applyAlignment="1">
      <alignment horizontal="left" indent="1"/>
    </xf>
    <xf numFmtId="0" fontId="30" fillId="0" borderId="0" xfId="42" applyFont="1" applyAlignment="1">
      <alignment horizontal="left" vertical="center"/>
    </xf>
    <xf numFmtId="0" fontId="19" fillId="19" borderId="28" xfId="42" applyFont="1" applyFill="1" applyBorder="1" applyAlignment="1">
      <alignment horizontal="left" vertical="center" wrapText="1"/>
    </xf>
    <xf numFmtId="0" fontId="18" fillId="19" borderId="28" xfId="42" applyFont="1" applyFill="1" applyBorder="1" applyAlignment="1">
      <alignment horizontal="left" vertical="center" wrapText="1"/>
    </xf>
    <xf numFmtId="0" fontId="19" fillId="0" borderId="27" xfId="42" applyFont="1" applyBorder="1" applyAlignment="1">
      <alignment horizontal="center" vertical="center" wrapText="1"/>
    </xf>
    <xf numFmtId="0" fontId="29" fillId="0" borderId="0" xfId="42" applyFont="1" applyAlignment="1">
      <alignment horizontal="left" indent="1"/>
    </xf>
    <xf numFmtId="0" fontId="31" fillId="0" borderId="27" xfId="42" applyFont="1" applyBorder="1" applyAlignment="1">
      <alignment horizontal="center" vertical="center" wrapText="1"/>
    </xf>
    <xf numFmtId="0" fontId="29" fillId="0" borderId="0" xfId="42" applyFont="1" applyAlignment="1"/>
    <xf numFmtId="0" fontId="31" fillId="19" borderId="28" xfId="42" applyFont="1" applyFill="1" applyBorder="1" applyAlignment="1">
      <alignment horizontal="left" wrapText="1" indent="4"/>
    </xf>
    <xf numFmtId="4" fontId="31" fillId="19" borderId="28" xfId="42" applyNumberFormat="1" applyFont="1" applyFill="1" applyBorder="1" applyAlignment="1">
      <alignment horizontal="right" wrapText="1"/>
    </xf>
    <xf numFmtId="4" fontId="34" fillId="19" borderId="28" xfId="42" applyNumberFormat="1" applyFont="1" applyFill="1" applyBorder="1" applyAlignment="1">
      <alignment horizontal="right" wrapText="1"/>
    </xf>
    <xf numFmtId="4" fontId="33" fillId="19" borderId="28" xfId="42" applyNumberFormat="1" applyFont="1" applyFill="1" applyBorder="1" applyAlignment="1">
      <alignment horizontal="right" wrapText="1"/>
    </xf>
    <xf numFmtId="0" fontId="29" fillId="0" borderId="0" xfId="42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left" vertical="center" wrapText="1"/>
    </xf>
    <xf numFmtId="0" fontId="21" fillId="0" borderId="13" xfId="0" quotePrefix="1" applyFont="1" applyBorder="1" applyAlignment="1">
      <alignment horizontal="center" vertical="center" wrapText="1"/>
    </xf>
    <xf numFmtId="0" fontId="35" fillId="0" borderId="0" xfId="42" applyFont="1" applyAlignment="1">
      <alignment horizontal="right" vertical="center"/>
    </xf>
    <xf numFmtId="0" fontId="35" fillId="0" borderId="0" xfId="42" applyFont="1" applyAlignment="1">
      <alignment horizontal="left" indent="1"/>
    </xf>
    <xf numFmtId="0" fontId="31" fillId="0" borderId="27" xfId="42" applyFont="1" applyBorder="1" applyAlignment="1">
      <alignment horizontal="left" vertical="center" wrapText="1"/>
    </xf>
    <xf numFmtId="0" fontId="31" fillId="19" borderId="28" xfId="42" applyFont="1" applyFill="1" applyBorder="1" applyAlignment="1">
      <alignment horizontal="left" wrapText="1"/>
    </xf>
    <xf numFmtId="0" fontId="29" fillId="0" borderId="0" xfId="42" applyFont="1" applyAlignment="1">
      <alignment horizontal="left"/>
    </xf>
    <xf numFmtId="0" fontId="31" fillId="0" borderId="27" xfId="42" applyFont="1" applyBorder="1" applyAlignment="1">
      <alignment vertical="center" wrapText="1"/>
    </xf>
    <xf numFmtId="0" fontId="31" fillId="19" borderId="28" xfId="42" applyFont="1" applyFill="1" applyBorder="1" applyAlignment="1">
      <alignment wrapText="1"/>
    </xf>
    <xf numFmtId="0" fontId="29" fillId="0" borderId="0" xfId="42" applyFont="1" applyAlignment="1">
      <alignment horizontal="left" indent="1"/>
    </xf>
    <xf numFmtId="0" fontId="19" fillId="0" borderId="29" xfId="0" applyFont="1" applyBorder="1" applyAlignment="1">
      <alignment vertical="center" wrapText="1"/>
    </xf>
    <xf numFmtId="0" fontId="24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wrapText="1"/>
    </xf>
    <xf numFmtId="0" fontId="23" fillId="0" borderId="24" xfId="0" quotePrefix="1" applyFont="1" applyBorder="1" applyAlignment="1">
      <alignment horizontal="left" wrapText="1"/>
    </xf>
    <xf numFmtId="0" fontId="23" fillId="0" borderId="13" xfId="0" quotePrefix="1" applyFont="1" applyBorder="1" applyAlignment="1">
      <alignment horizontal="left" wrapText="1"/>
    </xf>
    <xf numFmtId="0" fontId="23" fillId="0" borderId="13" xfId="0" quotePrefix="1" applyFont="1" applyBorder="1" applyAlignment="1">
      <alignment horizontal="center" wrapText="1"/>
    </xf>
    <xf numFmtId="0" fontId="23" fillId="0" borderId="13" xfId="0" quotePrefix="1" applyNumberFormat="1" applyFont="1" applyFill="1" applyBorder="1" applyAlignment="1" applyProtection="1">
      <alignment horizontal="left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" fontId="23" fillId="21" borderId="14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right"/>
    </xf>
    <xf numFmtId="0" fontId="25" fillId="21" borderId="24" xfId="0" applyFont="1" applyFill="1" applyBorder="1" applyAlignment="1">
      <alignment horizontal="left"/>
    </xf>
    <xf numFmtId="3" fontId="23" fillId="0" borderId="14" xfId="0" applyNumberFormat="1" applyFont="1" applyBorder="1" applyAlignment="1">
      <alignment horizontal="right"/>
    </xf>
    <xf numFmtId="3" fontId="23" fillId="21" borderId="14" xfId="0" applyNumberFormat="1" applyFont="1" applyFill="1" applyBorder="1" applyAlignment="1" applyProtection="1">
      <alignment horizontal="right" wrapText="1"/>
    </xf>
    <xf numFmtId="3" fontId="23" fillId="20" borderId="24" xfId="0" quotePrefix="1" applyNumberFormat="1" applyFont="1" applyFill="1" applyBorder="1" applyAlignment="1">
      <alignment horizontal="right"/>
    </xf>
    <xf numFmtId="3" fontId="23" fillId="20" borderId="14" xfId="0" applyNumberFormat="1" applyFont="1" applyFill="1" applyBorder="1" applyAlignment="1" applyProtection="1">
      <alignment horizontal="right" wrapText="1"/>
    </xf>
    <xf numFmtId="3" fontId="23" fillId="21" borderId="24" xfId="0" quotePrefix="1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 applyProtection="1"/>
    <xf numFmtId="3" fontId="36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37" fillId="0" borderId="0" xfId="0" quotePrefix="1" applyNumberFormat="1" applyFont="1" applyFill="1" applyBorder="1" applyAlignment="1" applyProtection="1">
      <alignment horizontal="left" wrapText="1"/>
    </xf>
    <xf numFmtId="0" fontId="4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3" fontId="18" fillId="0" borderId="31" xfId="0" applyNumberFormat="1" applyFont="1" applyBorder="1" applyAlignment="1">
      <alignment horizontal="center" vertical="center" wrapText="1"/>
    </xf>
    <xf numFmtId="3" fontId="18" fillId="0" borderId="32" xfId="0" applyNumberFormat="1" applyFont="1" applyBorder="1"/>
    <xf numFmtId="0" fontId="29" fillId="0" borderId="0" xfId="42" applyFont="1" applyAlignment="1">
      <alignment horizontal="left" indent="1"/>
    </xf>
    <xf numFmtId="0" fontId="42" fillId="19" borderId="28" xfId="42" applyFont="1" applyFill="1" applyBorder="1" applyAlignment="1">
      <alignment horizontal="left" wrapText="1"/>
    </xf>
    <xf numFmtId="0" fontId="42" fillId="19" borderId="28" xfId="42" applyFont="1" applyFill="1" applyBorder="1" applyAlignment="1">
      <alignment horizontal="left" wrapText="1" indent="5"/>
    </xf>
    <xf numFmtId="0" fontId="42" fillId="19" borderId="28" xfId="42" applyFont="1" applyFill="1" applyBorder="1" applyAlignment="1">
      <alignment wrapText="1"/>
    </xf>
    <xf numFmtId="0" fontId="19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3" fontId="18" fillId="0" borderId="18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3" fontId="18" fillId="0" borderId="18" xfId="0" applyNumberFormat="1" applyFont="1" applyBorder="1" applyAlignment="1">
      <alignment horizontal="right"/>
    </xf>
    <xf numFmtId="1" fontId="19" fillId="0" borderId="20" xfId="0" applyNumberFormat="1" applyFont="1" applyBorder="1" applyAlignment="1">
      <alignment vertical="center" wrapText="1"/>
    </xf>
    <xf numFmtId="3" fontId="18" fillId="0" borderId="2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/>
    <xf numFmtId="3" fontId="18" fillId="0" borderId="16" xfId="0" applyNumberFormat="1" applyFont="1" applyBorder="1" applyAlignment="1">
      <alignment vertical="center"/>
    </xf>
    <xf numFmtId="4" fontId="27" fillId="0" borderId="0" xfId="42" applyNumberFormat="1" applyFont="1" applyAlignment="1">
      <alignment horizontal="left" indent="1"/>
    </xf>
    <xf numFmtId="4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4" fontId="32" fillId="0" borderId="0" xfId="42" applyNumberFormat="1" applyFont="1" applyAlignment="1">
      <alignment horizontal="left" indent="1"/>
    </xf>
    <xf numFmtId="0" fontId="19" fillId="0" borderId="33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" fontId="18" fillId="0" borderId="0" xfId="0" applyNumberFormat="1" applyFont="1" applyBorder="1"/>
    <xf numFmtId="4" fontId="19" fillId="0" borderId="0" xfId="0" applyNumberFormat="1" applyFont="1" applyBorder="1"/>
    <xf numFmtId="0" fontId="19" fillId="0" borderId="0" xfId="0" applyFont="1" applyBorder="1"/>
    <xf numFmtId="0" fontId="18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 wrapText="1"/>
    </xf>
    <xf numFmtId="3" fontId="19" fillId="0" borderId="34" xfId="0" applyNumberFormat="1" applyFont="1" applyBorder="1" applyAlignment="1"/>
    <xf numFmtId="4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/>
    </xf>
    <xf numFmtId="4" fontId="29" fillId="0" borderId="0" xfId="42" applyNumberFormat="1" applyFont="1" applyAlignment="1">
      <alignment horizontal="left" indent="1"/>
    </xf>
    <xf numFmtId="0" fontId="20" fillId="0" borderId="0" xfId="0" applyNumberFormat="1" applyFont="1" applyFill="1" applyBorder="1" applyAlignment="1" applyProtection="1"/>
    <xf numFmtId="0" fontId="18" fillId="21" borderId="13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/>
    <xf numFmtId="3" fontId="24" fillId="0" borderId="26" xfId="0" applyNumberFormat="1" applyFont="1" applyFill="1" applyBorder="1" applyAlignment="1" applyProtection="1"/>
    <xf numFmtId="4" fontId="42" fillId="19" borderId="28" xfId="42" applyNumberFormat="1" applyFont="1" applyFill="1" applyBorder="1" applyAlignment="1">
      <alignment vertical="center" wrapText="1"/>
    </xf>
    <xf numFmtId="4" fontId="42" fillId="19" borderId="28" xfId="42" applyNumberFormat="1" applyFont="1" applyFill="1" applyBorder="1" applyAlignment="1">
      <alignment horizontal="right" wrapText="1"/>
    </xf>
    <xf numFmtId="0" fontId="29" fillId="0" borderId="0" xfId="42" applyFont="1" applyAlignment="1">
      <alignment horizontal="left" vertical="center"/>
    </xf>
    <xf numFmtId="0" fontId="31" fillId="19" borderId="28" xfId="42" applyFont="1" applyFill="1" applyBorder="1" applyAlignment="1">
      <alignment horizontal="left" vertical="center" wrapText="1"/>
    </xf>
    <xf numFmtId="0" fontId="31" fillId="19" borderId="28" xfId="42" applyFont="1" applyFill="1" applyBorder="1" applyAlignment="1">
      <alignment vertical="center" wrapText="1"/>
    </xf>
    <xf numFmtId="4" fontId="31" fillId="19" borderId="28" xfId="42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/>
    <xf numFmtId="4" fontId="18" fillId="0" borderId="18" xfId="0" applyNumberFormat="1" applyFont="1" applyBorder="1"/>
    <xf numFmtId="4" fontId="18" fillId="0" borderId="16" xfId="0" applyNumberFormat="1" applyFont="1" applyBorder="1" applyAlignment="1">
      <alignment vertical="center"/>
    </xf>
    <xf numFmtId="0" fontId="20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vertical="center"/>
    </xf>
    <xf numFmtId="0" fontId="43" fillId="22" borderId="14" xfId="0" applyNumberFormat="1" applyFont="1" applyFill="1" applyBorder="1" applyAlignment="1" applyProtection="1">
      <alignment horizontal="center" vertical="center" wrapText="1"/>
    </xf>
    <xf numFmtId="0" fontId="19" fillId="23" borderId="14" xfId="0" applyNumberFormat="1" applyFont="1" applyFill="1" applyBorder="1" applyAlignment="1" applyProtection="1">
      <alignment horizontal="center" vertical="center" wrapText="1"/>
    </xf>
    <xf numFmtId="0" fontId="43" fillId="23" borderId="14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/>
    </xf>
    <xf numFmtId="0" fontId="20" fillId="0" borderId="18" xfId="0" applyNumberFormat="1" applyFont="1" applyFill="1" applyBorder="1" applyAlignment="1" applyProtection="1">
      <alignment wrapText="1"/>
    </xf>
    <xf numFmtId="4" fontId="18" fillId="0" borderId="18" xfId="0" applyNumberFormat="1" applyFont="1" applyFill="1" applyBorder="1" applyAlignment="1" applyProtection="1"/>
    <xf numFmtId="4" fontId="20" fillId="0" borderId="18" xfId="0" applyNumberFormat="1" applyFont="1" applyFill="1" applyBorder="1" applyAlignment="1" applyProtection="1"/>
    <xf numFmtId="4" fontId="20" fillId="0" borderId="37" xfId="0" applyNumberFormat="1" applyFont="1" applyFill="1" applyBorder="1" applyAlignment="1" applyProtection="1"/>
    <xf numFmtId="0" fontId="21" fillId="0" borderId="18" xfId="0" applyNumberFormat="1" applyFont="1" applyFill="1" applyBorder="1" applyAlignment="1" applyProtection="1">
      <alignment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vertical="center" wrapText="1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/>
    <xf numFmtId="0" fontId="21" fillId="0" borderId="18" xfId="0" applyNumberFormat="1" applyFont="1" applyFill="1" applyBorder="1" applyAlignment="1" applyProtection="1"/>
    <xf numFmtId="4" fontId="21" fillId="0" borderId="37" xfId="0" applyNumberFormat="1" applyFont="1" applyFill="1" applyBorder="1" applyAlignment="1" applyProtection="1"/>
    <xf numFmtId="4" fontId="44" fillId="24" borderId="18" xfId="0" applyNumberFormat="1" applyFont="1" applyFill="1" applyBorder="1" applyAlignment="1" applyProtection="1"/>
    <xf numFmtId="4" fontId="18" fillId="24" borderId="18" xfId="0" applyNumberFormat="1" applyFont="1" applyFill="1" applyBorder="1" applyAlignment="1" applyProtection="1"/>
    <xf numFmtId="4" fontId="20" fillId="24" borderId="18" xfId="0" applyNumberFormat="1" applyFont="1" applyFill="1" applyBorder="1" applyAlignment="1" applyProtection="1"/>
    <xf numFmtId="0" fontId="21" fillId="23" borderId="18" xfId="0" applyNumberFormat="1" applyFont="1" applyFill="1" applyBorder="1" applyAlignment="1" applyProtection="1">
      <alignment horizontal="center" vertical="center" wrapText="1"/>
    </xf>
    <xf numFmtId="0" fontId="21" fillId="23" borderId="18" xfId="0" applyNumberFormat="1" applyFont="1" applyFill="1" applyBorder="1" applyAlignment="1" applyProtection="1">
      <alignment horizontal="left" vertical="center" wrapText="1"/>
    </xf>
    <xf numFmtId="4" fontId="19" fillId="23" borderId="18" xfId="0" applyNumberFormat="1" applyFont="1" applyFill="1" applyBorder="1" applyAlignment="1" applyProtection="1">
      <alignment vertical="center"/>
    </xf>
    <xf numFmtId="4" fontId="21" fillId="23" borderId="18" xfId="0" applyNumberFormat="1" applyFont="1" applyFill="1" applyBorder="1" applyAlignment="1" applyProtection="1">
      <alignment vertical="center"/>
    </xf>
    <xf numFmtId="0" fontId="21" fillId="25" borderId="18" xfId="0" applyNumberFormat="1" applyFont="1" applyFill="1" applyBorder="1" applyAlignment="1" applyProtection="1">
      <alignment horizontal="center" vertical="center"/>
    </xf>
    <xf numFmtId="0" fontId="19" fillId="25" borderId="18" xfId="0" applyNumberFormat="1" applyFont="1" applyFill="1" applyBorder="1" applyAlignment="1" applyProtection="1">
      <alignment vertical="center" wrapText="1"/>
    </xf>
    <xf numFmtId="4" fontId="19" fillId="25" borderId="18" xfId="0" applyNumberFormat="1" applyFont="1" applyFill="1" applyBorder="1" applyAlignment="1" applyProtection="1">
      <alignment vertical="center"/>
    </xf>
    <xf numFmtId="4" fontId="21" fillId="25" borderId="18" xfId="0" applyNumberFormat="1" applyFont="1" applyFill="1" applyBorder="1" applyAlignment="1" applyProtection="1">
      <alignment vertical="center"/>
    </xf>
    <xf numFmtId="0" fontId="21" fillId="20" borderId="18" xfId="0" applyNumberFormat="1" applyFont="1" applyFill="1" applyBorder="1" applyAlignment="1" applyProtection="1">
      <alignment horizontal="center"/>
    </xf>
    <xf numFmtId="0" fontId="21" fillId="20" borderId="18" xfId="0" applyNumberFormat="1" applyFont="1" applyFill="1" applyBorder="1" applyAlignment="1" applyProtection="1">
      <alignment wrapText="1"/>
    </xf>
    <xf numFmtId="4" fontId="19" fillId="20" borderId="18" xfId="0" applyNumberFormat="1" applyFont="1" applyFill="1" applyBorder="1" applyAlignment="1" applyProtection="1"/>
    <xf numFmtId="4" fontId="21" fillId="20" borderId="18" xfId="0" applyNumberFormat="1" applyFont="1" applyFill="1" applyBorder="1" applyAlignment="1" applyProtection="1"/>
    <xf numFmtId="0" fontId="21" fillId="20" borderId="0" xfId="0" applyNumberFormat="1" applyFont="1" applyFill="1" applyBorder="1" applyAlignment="1" applyProtection="1"/>
    <xf numFmtId="0" fontId="45" fillId="0" borderId="18" xfId="0" applyNumberFormat="1" applyFont="1" applyFill="1" applyBorder="1" applyAlignment="1" applyProtection="1">
      <alignment horizontal="center"/>
    </xf>
    <xf numFmtId="0" fontId="45" fillId="0" borderId="18" xfId="0" applyNumberFormat="1" applyFont="1" applyFill="1" applyBorder="1" applyAlignment="1" applyProtection="1">
      <alignment wrapText="1"/>
    </xf>
    <xf numFmtId="4" fontId="18" fillId="0" borderId="0" xfId="0" applyNumberFormat="1" applyFont="1"/>
    <xf numFmtId="0" fontId="45" fillId="0" borderId="18" xfId="0" applyNumberFormat="1" applyFont="1" applyFill="1" applyBorder="1" applyAlignment="1" applyProtection="1">
      <alignment horizontal="center" vertical="center"/>
    </xf>
    <xf numFmtId="0" fontId="45" fillId="0" borderId="18" xfId="0" applyNumberFormat="1" applyFont="1" applyFill="1" applyBorder="1" applyAlignment="1" applyProtection="1">
      <alignment vertical="center" wrapText="1"/>
    </xf>
    <xf numFmtId="4" fontId="18" fillId="0" borderId="18" xfId="0" applyNumberFormat="1" applyFont="1" applyFill="1" applyBorder="1" applyAlignment="1" applyProtection="1">
      <alignment vertical="center"/>
    </xf>
    <xf numFmtId="4" fontId="20" fillId="0" borderId="18" xfId="0" applyNumberFormat="1" applyFont="1" applyFill="1" applyBorder="1" applyAlignment="1" applyProtection="1">
      <alignment vertical="center"/>
    </xf>
    <xf numFmtId="4" fontId="20" fillId="0" borderId="37" xfId="0" applyNumberFormat="1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49" fontId="30" fillId="0" borderId="38" xfId="44" applyNumberFormat="1" applyFont="1" applyFill="1" applyBorder="1" applyAlignment="1" applyProtection="1">
      <alignment horizontal="center" vertical="center" wrapText="1"/>
      <protection hidden="1"/>
    </xf>
    <xf numFmtId="49" fontId="30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46" fillId="0" borderId="38" xfId="44" applyNumberFormat="1" applyFont="1" applyFill="1" applyBorder="1" applyAlignment="1" applyProtection="1">
      <alignment horizontal="center" vertical="center" wrapText="1"/>
      <protection hidden="1"/>
    </xf>
    <xf numFmtId="49" fontId="46" fillId="0" borderId="38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18" xfId="0" applyNumberFormat="1" applyFont="1" applyFill="1" applyBorder="1" applyAlignment="1" applyProtection="1"/>
    <xf numFmtId="4" fontId="21" fillId="0" borderId="18" xfId="0" applyNumberFormat="1" applyFont="1" applyFill="1" applyBorder="1" applyAlignment="1" applyProtection="1"/>
    <xf numFmtId="49" fontId="47" fillId="0" borderId="38" xfId="44" applyNumberFormat="1" applyFont="1" applyFill="1" applyBorder="1" applyAlignment="1" applyProtection="1">
      <alignment horizontal="center" vertical="center" wrapText="1"/>
      <protection hidden="1"/>
    </xf>
    <xf numFmtId="49" fontId="47" fillId="0" borderId="38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18" xfId="0" applyNumberFormat="1" applyFont="1" applyFill="1" applyBorder="1" applyAlignment="1" applyProtection="1">
      <alignment vertical="center"/>
    </xf>
    <xf numFmtId="4" fontId="21" fillId="0" borderId="18" xfId="0" applyNumberFormat="1" applyFont="1" applyFill="1" applyBorder="1" applyAlignment="1" applyProtection="1">
      <alignment vertical="center"/>
    </xf>
    <xf numFmtId="4" fontId="21" fillId="20" borderId="18" xfId="0" applyNumberFormat="1" applyFont="1" applyFill="1" applyBorder="1" applyAlignment="1" applyProtection="1">
      <alignment vertical="center"/>
    </xf>
    <xf numFmtId="4" fontId="21" fillId="0" borderId="37" xfId="0" applyNumberFormat="1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49" fontId="47" fillId="0" borderId="18" xfId="44" applyNumberFormat="1" applyFont="1" applyFill="1" applyBorder="1" applyAlignment="1" applyProtection="1">
      <alignment horizontal="center" vertical="center" wrapText="1"/>
      <protection hidden="1"/>
    </xf>
    <xf numFmtId="49" fontId="47" fillId="0" borderId="18" xfId="0" applyNumberFormat="1" applyFont="1" applyFill="1" applyBorder="1" applyAlignment="1" applyProtection="1">
      <alignment horizontal="left" vertical="center" wrapText="1"/>
      <protection hidden="1"/>
    </xf>
    <xf numFmtId="4" fontId="47" fillId="0" borderId="18" xfId="0" applyNumberFormat="1" applyFont="1" applyFill="1" applyBorder="1" applyAlignment="1" applyProtection="1"/>
    <xf numFmtId="4" fontId="48" fillId="0" borderId="18" xfId="0" applyNumberFormat="1" applyFont="1" applyFill="1" applyBorder="1" applyAlignment="1" applyProtection="1"/>
    <xf numFmtId="4" fontId="48" fillId="0" borderId="37" xfId="0" applyNumberFormat="1" applyFont="1" applyFill="1" applyBorder="1" applyAlignment="1" applyProtection="1"/>
    <xf numFmtId="4" fontId="48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4" fontId="47" fillId="0" borderId="18" xfId="0" applyNumberFormat="1" applyFont="1" applyFill="1" applyBorder="1" applyAlignment="1" applyProtection="1">
      <alignment vertical="center"/>
    </xf>
    <xf numFmtId="4" fontId="48" fillId="0" borderId="18" xfId="0" applyNumberFormat="1" applyFont="1" applyFill="1" applyBorder="1" applyAlignment="1" applyProtection="1">
      <alignment vertical="center"/>
    </xf>
    <xf numFmtId="4" fontId="48" fillId="0" borderId="37" xfId="0" applyNumberFormat="1" applyFont="1" applyFill="1" applyBorder="1" applyAlignment="1" applyProtection="1">
      <alignment vertical="center"/>
    </xf>
    <xf numFmtId="4" fontId="48" fillId="0" borderId="0" xfId="0" applyNumberFormat="1" applyFont="1" applyFill="1" applyBorder="1" applyAlignment="1" applyProtection="1">
      <alignment vertical="center"/>
    </xf>
    <xf numFmtId="0" fontId="48" fillId="0" borderId="0" xfId="0" applyNumberFormat="1" applyFont="1" applyFill="1" applyBorder="1" applyAlignment="1" applyProtection="1">
      <alignment vertical="center"/>
    </xf>
    <xf numFmtId="4" fontId="43" fillId="0" borderId="18" xfId="0" applyNumberFormat="1" applyFont="1" applyFill="1" applyBorder="1" applyAlignment="1" applyProtection="1"/>
    <xf numFmtId="4" fontId="43" fillId="0" borderId="37" xfId="0" applyNumberFormat="1" applyFont="1" applyFill="1" applyBorder="1" applyAlignment="1" applyProtection="1"/>
    <xf numFmtId="4" fontId="43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4" fontId="49" fillId="0" borderId="18" xfId="0" applyNumberFormat="1" applyFont="1" applyFill="1" applyBorder="1" applyAlignment="1" applyProtection="1"/>
    <xf numFmtId="4" fontId="50" fillId="0" borderId="18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49" fillId="0" borderId="18" xfId="0" applyNumberFormat="1" applyFont="1" applyFill="1" applyBorder="1" applyAlignment="1" applyProtection="1">
      <alignment vertical="center"/>
    </xf>
    <xf numFmtId="4" fontId="43" fillId="0" borderId="18" xfId="0" applyNumberFormat="1" applyFont="1" applyFill="1" applyBorder="1" applyAlignment="1" applyProtection="1">
      <alignment vertical="center"/>
    </xf>
    <xf numFmtId="4" fontId="43" fillId="0" borderId="37" xfId="0" applyNumberFormat="1" applyFont="1" applyFill="1" applyBorder="1" applyAlignment="1" applyProtection="1">
      <alignment vertical="center"/>
    </xf>
    <xf numFmtId="4" fontId="43" fillId="0" borderId="0" xfId="0" applyNumberFormat="1" applyFont="1" applyFill="1" applyBorder="1" applyAlignment="1" applyProtection="1">
      <alignment vertical="center"/>
    </xf>
    <xf numFmtId="0" fontId="43" fillId="0" borderId="0" xfId="0" applyNumberFormat="1" applyFont="1" applyFill="1" applyBorder="1" applyAlignment="1" applyProtection="1">
      <alignment vertical="center"/>
    </xf>
    <xf numFmtId="49" fontId="49" fillId="0" borderId="18" xfId="0" applyNumberFormat="1" applyFont="1" applyFill="1" applyBorder="1" applyAlignment="1" applyProtection="1">
      <alignment horizontal="left" vertical="center" wrapText="1" shrinkToFit="1"/>
      <protection hidden="1"/>
    </xf>
    <xf numFmtId="4" fontId="49" fillId="0" borderId="37" xfId="0" applyNumberFormat="1" applyFont="1" applyFill="1" applyBorder="1" applyAlignment="1" applyProtection="1">
      <alignment vertical="center"/>
    </xf>
    <xf numFmtId="4" fontId="49" fillId="0" borderId="0" xfId="0" applyNumberFormat="1" applyFont="1" applyFill="1" applyBorder="1" applyAlignment="1" applyProtection="1">
      <alignment vertical="center"/>
    </xf>
    <xf numFmtId="49" fontId="47" fillId="0" borderId="39" xfId="0" applyNumberFormat="1" applyFont="1" applyFill="1" applyBorder="1" applyAlignment="1" applyProtection="1">
      <alignment horizontal="left" vertical="center" wrapText="1" shrinkToFit="1"/>
      <protection hidden="1"/>
    </xf>
    <xf numFmtId="4" fontId="47" fillId="0" borderId="37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0" fontId="47" fillId="0" borderId="0" xfId="0" applyNumberFormat="1" applyFont="1" applyFill="1" applyBorder="1" applyAlignment="1" applyProtection="1">
      <alignment vertical="center"/>
    </xf>
    <xf numFmtId="49" fontId="46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46" fillId="0" borderId="38" xfId="0" applyNumberFormat="1" applyFont="1" applyFill="1" applyBorder="1" applyAlignment="1" applyProtection="1">
      <alignment horizontal="left" vertical="center" wrapText="1" shrinkToFit="1"/>
      <protection hidden="1"/>
    </xf>
    <xf numFmtId="4" fontId="19" fillId="0" borderId="0" xfId="0" applyNumberFormat="1" applyFont="1" applyFill="1" applyBorder="1" applyAlignment="1" applyProtection="1">
      <alignment vertical="center"/>
    </xf>
    <xf numFmtId="49" fontId="47" fillId="0" borderId="38" xfId="0" applyNumberFormat="1" applyFont="1" applyFill="1" applyBorder="1" applyAlignment="1" applyProtection="1">
      <alignment horizontal="left" vertical="center" wrapText="1" shrinkToFit="1"/>
      <protection hidden="1"/>
    </xf>
    <xf numFmtId="4" fontId="52" fillId="0" borderId="0" xfId="0" applyNumberFormat="1" applyFont="1" applyFill="1" applyBorder="1" applyAlignment="1" applyProtection="1"/>
    <xf numFmtId="4" fontId="53" fillId="0" borderId="37" xfId="0" applyNumberFormat="1" applyFont="1" applyFill="1" applyBorder="1" applyAlignment="1" applyProtection="1">
      <alignment vertical="center"/>
    </xf>
    <xf numFmtId="4" fontId="53" fillId="0" borderId="0" xfId="0" applyNumberFormat="1" applyFont="1" applyFill="1" applyBorder="1" applyAlignment="1" applyProtection="1">
      <alignment vertical="center"/>
    </xf>
    <xf numFmtId="0" fontId="21" fillId="23" borderId="18" xfId="0" applyNumberFormat="1" applyFont="1" applyFill="1" applyBorder="1" applyAlignment="1" applyProtection="1">
      <alignment horizontal="center" vertical="center"/>
    </xf>
    <xf numFmtId="0" fontId="19" fillId="23" borderId="18" xfId="0" applyNumberFormat="1" applyFont="1" applyFill="1" applyBorder="1" applyAlignment="1" applyProtection="1">
      <alignment vertical="center" wrapText="1"/>
    </xf>
    <xf numFmtId="4" fontId="21" fillId="23" borderId="37" xfId="0" applyNumberFormat="1" applyFont="1" applyFill="1" applyBorder="1" applyAlignment="1" applyProtection="1">
      <alignment vertical="center"/>
    </xf>
    <xf numFmtId="0" fontId="21" fillId="20" borderId="18" xfId="0" applyNumberFormat="1" applyFont="1" applyFill="1" applyBorder="1" applyAlignment="1" applyProtection="1">
      <alignment horizontal="center" vertical="center"/>
    </xf>
    <xf numFmtId="0" fontId="19" fillId="20" borderId="18" xfId="0" applyNumberFormat="1" applyFont="1" applyFill="1" applyBorder="1" applyAlignment="1" applyProtection="1">
      <alignment vertical="center" wrapText="1"/>
    </xf>
    <xf numFmtId="4" fontId="19" fillId="20" borderId="18" xfId="0" applyNumberFormat="1" applyFont="1" applyFill="1" applyBorder="1" applyAlignment="1" applyProtection="1">
      <alignment vertical="center"/>
    </xf>
    <xf numFmtId="0" fontId="21" fillId="20" borderId="18" xfId="0" applyNumberFormat="1" applyFont="1" applyFill="1" applyBorder="1" applyAlignment="1" applyProtection="1">
      <alignment vertical="center" wrapText="1"/>
    </xf>
    <xf numFmtId="0" fontId="21" fillId="20" borderId="0" xfId="0" applyNumberFormat="1" applyFont="1" applyFill="1" applyBorder="1" applyAlignment="1" applyProtection="1">
      <alignment vertical="center"/>
    </xf>
    <xf numFmtId="0" fontId="21" fillId="23" borderId="18" xfId="0" applyNumberFormat="1" applyFont="1" applyFill="1" applyBorder="1" applyAlignment="1" applyProtection="1">
      <alignment horizontal="center"/>
    </xf>
    <xf numFmtId="4" fontId="19" fillId="23" borderId="18" xfId="0" applyNumberFormat="1" applyFont="1" applyFill="1" applyBorder="1" applyAlignment="1" applyProtection="1"/>
    <xf numFmtId="4" fontId="21" fillId="23" borderId="18" xfId="0" applyNumberFormat="1" applyFont="1" applyFill="1" applyBorder="1" applyAlignment="1" applyProtection="1"/>
    <xf numFmtId="4" fontId="21" fillId="23" borderId="37" xfId="0" applyNumberFormat="1" applyFont="1" applyFill="1" applyBorder="1" applyAlignment="1" applyProtection="1"/>
    <xf numFmtId="0" fontId="21" fillId="23" borderId="18" xfId="0" applyNumberFormat="1" applyFont="1" applyFill="1" applyBorder="1" applyAlignment="1" applyProtection="1">
      <alignment vertical="center" wrapText="1"/>
    </xf>
    <xf numFmtId="0" fontId="21" fillId="23" borderId="18" xfId="0" applyNumberFormat="1" applyFont="1" applyFill="1" applyBorder="1" applyAlignment="1" applyProtection="1">
      <alignment wrapText="1"/>
    </xf>
    <xf numFmtId="4" fontId="21" fillId="20" borderId="37" xfId="0" applyNumberFormat="1" applyFont="1" applyFill="1" applyBorder="1" applyAlignment="1" applyProtection="1"/>
    <xf numFmtId="0" fontId="20" fillId="0" borderId="18" xfId="0" applyNumberFormat="1" applyFont="1" applyFill="1" applyBorder="1" applyAlignment="1" applyProtection="1">
      <alignment horizontal="center"/>
    </xf>
    <xf numFmtId="49" fontId="30" fillId="0" borderId="38" xfId="0" applyNumberFormat="1" applyFont="1" applyFill="1" applyBorder="1" applyAlignment="1" applyProtection="1">
      <alignment horizontal="left" vertical="center" shrinkToFit="1"/>
      <protection hidden="1"/>
    </xf>
    <xf numFmtId="0" fontId="21" fillId="25" borderId="18" xfId="0" applyNumberFormat="1" applyFont="1" applyFill="1" applyBorder="1" applyAlignment="1" applyProtection="1">
      <alignment wrapText="1"/>
    </xf>
    <xf numFmtId="4" fontId="47" fillId="0" borderId="37" xfId="0" applyNumberFormat="1" applyFont="1" applyFill="1" applyBorder="1" applyAlignment="1" applyProtection="1"/>
    <xf numFmtId="4" fontId="47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55" fillId="22" borderId="0" xfId="0" applyNumberFormat="1" applyFont="1" applyFill="1" applyBorder="1" applyAlignment="1" applyProtection="1">
      <alignment horizontal="center"/>
    </xf>
    <xf numFmtId="0" fontId="45" fillId="22" borderId="0" xfId="0" applyNumberFormat="1" applyFont="1" applyFill="1" applyBorder="1" applyAlignment="1" applyProtection="1">
      <alignment wrapText="1"/>
    </xf>
    <xf numFmtId="0" fontId="30" fillId="22" borderId="0" xfId="0" applyNumberFormat="1" applyFont="1" applyFill="1" applyBorder="1" applyAlignment="1" applyProtection="1"/>
    <xf numFmtId="0" fontId="45" fillId="22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/>
    <xf numFmtId="4" fontId="18" fillId="0" borderId="0" xfId="0" applyNumberFormat="1" applyFont="1" applyFill="1" applyBorder="1" applyAlignment="1" applyProtection="1">
      <alignment vertical="center"/>
    </xf>
    <xf numFmtId="4" fontId="49" fillId="0" borderId="0" xfId="0" applyNumberFormat="1" applyFont="1" applyFill="1" applyBorder="1" applyAlignment="1" applyProtection="1"/>
    <xf numFmtId="4" fontId="50" fillId="0" borderId="0" xfId="0" applyNumberFormat="1" applyFont="1" applyFill="1" applyBorder="1" applyAlignment="1" applyProtection="1"/>
    <xf numFmtId="4" fontId="41" fillId="0" borderId="0" xfId="0" applyNumberFormat="1" applyFont="1" applyFill="1" applyBorder="1" applyAlignment="1" applyProtection="1"/>
    <xf numFmtId="4" fontId="50" fillId="0" borderId="0" xfId="0" applyNumberFormat="1" applyFont="1" applyFill="1" applyBorder="1" applyAlignment="1" applyProtection="1">
      <alignment vertical="center"/>
    </xf>
    <xf numFmtId="49" fontId="46" fillId="0" borderId="18" xfId="44" applyNumberFormat="1" applyFont="1" applyFill="1" applyBorder="1" applyAlignment="1" applyProtection="1">
      <alignment horizontal="center" vertical="center" wrapText="1"/>
      <protection hidden="1"/>
    </xf>
    <xf numFmtId="49" fontId="4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1" fillId="19" borderId="28" xfId="42" applyFont="1" applyFill="1" applyBorder="1" applyAlignment="1">
      <alignment horizontal="left" vertical="center" wrapText="1" indent="4"/>
    </xf>
    <xf numFmtId="4" fontId="56" fillId="19" borderId="28" xfId="42" applyNumberFormat="1" applyFont="1" applyFill="1" applyBorder="1" applyAlignment="1">
      <alignment horizontal="right" wrapText="1"/>
    </xf>
    <xf numFmtId="0" fontId="21" fillId="25" borderId="18" xfId="0" applyNumberFormat="1" applyFont="1" applyFill="1" applyBorder="1" applyAlignment="1" applyProtection="1">
      <alignment vertical="center" wrapText="1"/>
    </xf>
    <xf numFmtId="4" fontId="52" fillId="0" borderId="0" xfId="0" applyNumberFormat="1" applyFont="1" applyFill="1" applyBorder="1" applyAlignment="1" applyProtection="1">
      <alignment vertical="center"/>
    </xf>
    <xf numFmtId="4" fontId="41" fillId="0" borderId="0" xfId="0" applyNumberFormat="1" applyFont="1" applyFill="1" applyBorder="1" applyAlignment="1" applyProtection="1">
      <alignment vertical="center"/>
    </xf>
    <xf numFmtId="0" fontId="43" fillId="22" borderId="14" xfId="0" applyNumberFormat="1" applyFont="1" applyFill="1" applyBorder="1" applyAlignment="1" applyProtection="1">
      <alignment horizontal="center" vertical="center"/>
    </xf>
    <xf numFmtId="0" fontId="37" fillId="0" borderId="26" xfId="0" applyNumberFormat="1" applyFont="1" applyFill="1" applyBorder="1" applyAlignment="1" applyProtection="1">
      <alignment vertical="center" wrapText="1"/>
    </xf>
    <xf numFmtId="0" fontId="57" fillId="19" borderId="28" xfId="42" applyFont="1" applyFill="1" applyBorder="1" applyAlignment="1">
      <alignment horizontal="left" wrapText="1"/>
    </xf>
    <xf numFmtId="0" fontId="30" fillId="0" borderId="40" xfId="42" applyFont="1" applyBorder="1" applyAlignment="1">
      <alignment horizontal="left" vertical="center"/>
    </xf>
    <xf numFmtId="0" fontId="29" fillId="0" borderId="40" xfId="42" applyFont="1" applyBorder="1" applyAlignment="1">
      <alignment horizontal="left"/>
    </xf>
    <xf numFmtId="0" fontId="29" fillId="0" borderId="40" xfId="42" applyFont="1" applyBorder="1" applyAlignment="1"/>
    <xf numFmtId="3" fontId="18" fillId="0" borderId="18" xfId="0" applyNumberFormat="1" applyFont="1" applyFill="1" applyBorder="1"/>
    <xf numFmtId="0" fontId="29" fillId="0" borderId="0" xfId="42" applyFont="1" applyFill="1" applyAlignment="1">
      <alignment horizontal="left" indent="1"/>
    </xf>
    <xf numFmtId="0" fontId="42" fillId="0" borderId="28" xfId="42" applyFont="1" applyFill="1" applyBorder="1" applyAlignment="1">
      <alignment horizontal="left" wrapText="1" indent="5"/>
    </xf>
    <xf numFmtId="0" fontId="42" fillId="0" borderId="28" xfId="42" applyFont="1" applyFill="1" applyBorder="1" applyAlignment="1">
      <alignment wrapText="1"/>
    </xf>
    <xf numFmtId="4" fontId="42" fillId="0" borderId="28" xfId="42" applyNumberFormat="1" applyFont="1" applyFill="1" applyBorder="1" applyAlignment="1">
      <alignment horizontal="right" wrapText="1"/>
    </xf>
    <xf numFmtId="4" fontId="29" fillId="0" borderId="0" xfId="42" applyNumberFormat="1" applyFont="1" applyAlignment="1">
      <alignment horizontal="right"/>
    </xf>
    <xf numFmtId="1" fontId="18" fillId="0" borderId="17" xfId="0" applyNumberFormat="1" applyFont="1" applyFill="1" applyBorder="1" applyAlignment="1">
      <alignment horizontal="left" wrapText="1"/>
    </xf>
    <xf numFmtId="3" fontId="18" fillId="0" borderId="32" xfId="0" applyNumberFormat="1" applyFont="1" applyFill="1" applyBorder="1"/>
    <xf numFmtId="3" fontId="18" fillId="0" borderId="18" xfId="0" applyNumberFormat="1" applyFont="1" applyFill="1" applyBorder="1" applyAlignment="1">
      <alignment horizontal="right"/>
    </xf>
    <xf numFmtId="3" fontId="18" fillId="0" borderId="19" xfId="0" applyNumberFormat="1" applyFont="1" applyFill="1" applyBorder="1"/>
    <xf numFmtId="0" fontId="18" fillId="0" borderId="0" xfId="0" applyFont="1" applyFill="1"/>
    <xf numFmtId="0" fontId="20" fillId="0" borderId="0" xfId="0" applyNumberFormat="1" applyFont="1" applyFill="1" applyBorder="1" applyAlignment="1" applyProtection="1"/>
    <xf numFmtId="0" fontId="43" fillId="23" borderId="24" xfId="0" applyNumberFormat="1" applyFont="1" applyFill="1" applyBorder="1" applyAlignment="1" applyProtection="1">
      <alignment horizontal="center" vertical="center" wrapText="1"/>
    </xf>
    <xf numFmtId="0" fontId="44" fillId="0" borderId="18" xfId="0" applyNumberFormat="1" applyFont="1" applyFill="1" applyBorder="1" applyAlignment="1" applyProtection="1">
      <alignment wrapText="1"/>
    </xf>
    <xf numFmtId="4" fontId="18" fillId="0" borderId="0" xfId="0" applyNumberFormat="1" applyFont="1" applyFill="1"/>
    <xf numFmtId="0" fontId="44" fillId="0" borderId="18" xfId="0" applyNumberFormat="1" applyFont="1" applyFill="1" applyBorder="1" applyAlignment="1" applyProtection="1">
      <alignment vertical="center" wrapText="1"/>
    </xf>
    <xf numFmtId="0" fontId="19" fillId="0" borderId="18" xfId="0" applyNumberFormat="1" applyFont="1" applyFill="1" applyBorder="1" applyAlignment="1" applyProtection="1">
      <alignment horizontal="center" vertical="center"/>
    </xf>
    <xf numFmtId="0" fontId="51" fillId="0" borderId="18" xfId="0" applyNumberFormat="1" applyFont="1" applyFill="1" applyBorder="1" applyAlignment="1" applyProtection="1">
      <alignment vertical="center" wrapText="1"/>
    </xf>
    <xf numFmtId="49" fontId="54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21" borderId="24" xfId="0" applyNumberFormat="1" applyFont="1" applyFill="1" applyBorder="1" applyAlignment="1" applyProtection="1">
      <alignment horizontal="left" wrapText="1"/>
    </xf>
    <xf numFmtId="0" fontId="23" fillId="21" borderId="13" xfId="0" applyNumberFormat="1" applyFont="1" applyFill="1" applyBorder="1" applyAlignment="1" applyProtection="1">
      <alignment horizontal="left" wrapText="1"/>
    </xf>
    <xf numFmtId="0" fontId="23" fillId="21" borderId="30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horizontal="left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5" fillId="21" borderId="24" xfId="0" applyNumberFormat="1" applyFont="1" applyFill="1" applyBorder="1" applyAlignment="1" applyProtection="1">
      <alignment horizontal="left" wrapText="1"/>
    </xf>
    <xf numFmtId="0" fontId="26" fillId="21" borderId="13" xfId="0" applyNumberFormat="1" applyFont="1" applyFill="1" applyBorder="1" applyAlignment="1" applyProtection="1">
      <alignment wrapText="1"/>
    </xf>
    <xf numFmtId="0" fontId="18" fillId="21" borderId="13" xfId="0" applyNumberFormat="1" applyFont="1" applyFill="1" applyBorder="1" applyAlignment="1" applyProtection="1"/>
    <xf numFmtId="0" fontId="25" fillId="0" borderId="24" xfId="0" applyNumberFormat="1" applyFont="1" applyFill="1" applyBorder="1" applyAlignment="1" applyProtection="1">
      <alignment horizontal="left" wrapText="1"/>
    </xf>
    <xf numFmtId="0" fontId="26" fillId="0" borderId="13" xfId="0" applyNumberFormat="1" applyFont="1" applyFill="1" applyBorder="1" applyAlignment="1" applyProtection="1">
      <alignment wrapText="1"/>
    </xf>
    <xf numFmtId="0" fontId="18" fillId="0" borderId="13" xfId="0" applyNumberFormat="1" applyFont="1" applyFill="1" applyBorder="1" applyAlignment="1" applyProtection="1"/>
    <xf numFmtId="0" fontId="25" fillId="0" borderId="24" xfId="0" quotePrefix="1" applyFont="1" applyFill="1" applyBorder="1" applyAlignment="1">
      <alignment horizontal="left"/>
    </xf>
    <xf numFmtId="0" fontId="25" fillId="0" borderId="24" xfId="0" quotePrefix="1" applyNumberFormat="1" applyFont="1" applyFill="1" applyBorder="1" applyAlignment="1" applyProtection="1">
      <alignment horizontal="left" wrapText="1"/>
    </xf>
    <xf numFmtId="0" fontId="18" fillId="0" borderId="13" xfId="0" applyNumberFormat="1" applyFont="1" applyFill="1" applyBorder="1" applyAlignment="1" applyProtection="1">
      <alignment wrapText="1"/>
    </xf>
    <xf numFmtId="0" fontId="25" fillId="0" borderId="24" xfId="0" quotePrefix="1" applyFont="1" applyBorder="1" applyAlignment="1">
      <alignment horizontal="left"/>
    </xf>
    <xf numFmtId="0" fontId="25" fillId="21" borderId="24" xfId="0" quotePrefix="1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3" fillId="20" borderId="24" xfId="0" applyNumberFormat="1" applyFont="1" applyFill="1" applyBorder="1" applyAlignment="1" applyProtection="1">
      <alignment horizontal="left" wrapText="1"/>
    </xf>
    <xf numFmtId="0" fontId="23" fillId="20" borderId="13" xfId="0" applyNumberFormat="1" applyFont="1" applyFill="1" applyBorder="1" applyAlignment="1" applyProtection="1">
      <alignment horizontal="left" wrapText="1"/>
    </xf>
    <xf numFmtId="0" fontId="23" fillId="20" borderId="30" xfId="0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horizontal="center"/>
    </xf>
    <xf numFmtId="3" fontId="24" fillId="0" borderId="36" xfId="0" applyNumberFormat="1" applyFont="1" applyFill="1" applyBorder="1" applyAlignment="1" applyProtection="1">
      <alignment horizontal="center"/>
    </xf>
    <xf numFmtId="0" fontId="37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26" xfId="0" quotePrefix="1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4" fontId="19" fillId="0" borderId="21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34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9" fillId="0" borderId="0" xfId="42" applyFont="1" applyAlignment="1">
      <alignment horizontal="left" wrapText="1" indent="1"/>
    </xf>
    <xf numFmtId="0" fontId="29" fillId="0" borderId="0" xfId="42" applyFont="1" applyAlignment="1">
      <alignment horizontal="left" indent="1"/>
    </xf>
    <xf numFmtId="0" fontId="37" fillId="0" borderId="26" xfId="0" applyNumberFormat="1" applyFont="1" applyFill="1" applyBorder="1" applyAlignment="1" applyProtection="1">
      <alignment horizontal="center" vertical="center"/>
    </xf>
    <xf numFmtId="0" fontId="31" fillId="0" borderId="28" xfId="42" applyFont="1" applyFill="1" applyBorder="1" applyAlignment="1">
      <alignment horizontal="left" wrapText="1" indent="4"/>
    </xf>
    <xf numFmtId="0" fontId="31" fillId="0" borderId="28" xfId="42" applyFont="1" applyFill="1" applyBorder="1" applyAlignment="1">
      <alignment wrapText="1"/>
    </xf>
    <xf numFmtId="4" fontId="31" fillId="0" borderId="28" xfId="42" applyNumberFormat="1" applyFont="1" applyFill="1" applyBorder="1" applyAlignment="1">
      <alignment horizontal="right" vertical="center" wrapText="1"/>
    </xf>
    <xf numFmtId="0" fontId="42" fillId="19" borderId="28" xfId="42" applyNumberFormat="1" applyFont="1" applyFill="1" applyBorder="1" applyAlignment="1">
      <alignment horizontal="left" wrapText="1" indent="5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 2" xfId="43" xr:uid="{00000000-0005-0000-0000-000024000000}"/>
    <cellStyle name="Normal_Podaci" xfId="44" xr:uid="{00000000-0005-0000-0000-000025000000}"/>
    <cellStyle name="Normalno" xfId="0" builtinId="0"/>
    <cellStyle name="Normalno 2" xfId="42" xr:uid="{00000000-0005-0000-0000-000026000000}"/>
    <cellStyle name="Note" xfId="37" xr:uid="{00000000-0005-0000-0000-000027000000}"/>
    <cellStyle name="Output" xfId="38" xr:uid="{00000000-0005-0000-0000-000029000000}"/>
    <cellStyle name="Title" xfId="39" xr:uid="{00000000-0005-0000-0000-00002A000000}"/>
    <cellStyle name="Total" xfId="40" xr:uid="{00000000-0005-0000-0000-00002B000000}"/>
    <cellStyle name="Warning Text" xfId="41" xr:uid="{00000000-0005-0000-0000-00002C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0"/>
  <sheetViews>
    <sheetView view="pageBreakPreview" topLeftCell="A22" zoomScaleNormal="100" zoomScaleSheetLayoutView="100" workbookViewId="0">
      <selection activeCell="G39" sqref="G39"/>
    </sheetView>
  </sheetViews>
  <sheetFormatPr defaultColWidth="11.44140625" defaultRowHeight="13.2" x14ac:dyDescent="0.25"/>
  <cols>
    <col min="1" max="1" width="13.33203125" style="141" customWidth="1"/>
    <col min="2" max="2" width="35" style="141" customWidth="1"/>
    <col min="3" max="3" width="5.5546875" style="141" customWidth="1"/>
    <col min="4" max="4" width="5.33203125" style="33" customWidth="1"/>
    <col min="5" max="5" width="4.21875" style="141" customWidth="1"/>
    <col min="6" max="6" width="15.88671875" style="141" bestFit="1" customWidth="1"/>
    <col min="7" max="7" width="17.33203125" style="141" customWidth="1"/>
    <col min="8" max="8" width="16.6640625" style="141" customWidth="1"/>
    <col min="9" max="9" width="11.44140625" style="141"/>
    <col min="10" max="10" width="16.33203125" style="141" bestFit="1" customWidth="1"/>
    <col min="11" max="11" width="21.6640625" style="141" bestFit="1" customWidth="1"/>
    <col min="12" max="256" width="11.44140625" style="141"/>
    <col min="257" max="258" width="4.33203125" style="141" customWidth="1"/>
    <col min="259" max="259" width="5.5546875" style="141" customWidth="1"/>
    <col min="260" max="260" width="5.33203125" style="141" customWidth="1"/>
    <col min="261" max="261" width="44.6640625" style="141" customWidth="1"/>
    <col min="262" max="262" width="15.88671875" style="141" bestFit="1" customWidth="1"/>
    <col min="263" max="263" width="17.33203125" style="141" customWidth="1"/>
    <col min="264" max="264" width="16.6640625" style="141" customWidth="1"/>
    <col min="265" max="265" width="11.44140625" style="141"/>
    <col min="266" max="266" width="16.33203125" style="141" bestFit="1" customWidth="1"/>
    <col min="267" max="267" width="21.6640625" style="141" bestFit="1" customWidth="1"/>
    <col min="268" max="512" width="11.44140625" style="141"/>
    <col min="513" max="514" width="4.33203125" style="141" customWidth="1"/>
    <col min="515" max="515" width="5.5546875" style="141" customWidth="1"/>
    <col min="516" max="516" width="5.33203125" style="141" customWidth="1"/>
    <col min="517" max="517" width="44.6640625" style="141" customWidth="1"/>
    <col min="518" max="518" width="15.88671875" style="141" bestFit="1" customWidth="1"/>
    <col min="519" max="519" width="17.33203125" style="141" customWidth="1"/>
    <col min="520" max="520" width="16.6640625" style="141" customWidth="1"/>
    <col min="521" max="521" width="11.44140625" style="141"/>
    <col min="522" max="522" width="16.33203125" style="141" bestFit="1" customWidth="1"/>
    <col min="523" max="523" width="21.6640625" style="141" bestFit="1" customWidth="1"/>
    <col min="524" max="768" width="11.44140625" style="141"/>
    <col min="769" max="770" width="4.33203125" style="141" customWidth="1"/>
    <col min="771" max="771" width="5.5546875" style="141" customWidth="1"/>
    <col min="772" max="772" width="5.33203125" style="141" customWidth="1"/>
    <col min="773" max="773" width="44.6640625" style="141" customWidth="1"/>
    <col min="774" max="774" width="15.88671875" style="141" bestFit="1" customWidth="1"/>
    <col min="775" max="775" width="17.33203125" style="141" customWidth="1"/>
    <col min="776" max="776" width="16.6640625" style="141" customWidth="1"/>
    <col min="777" max="777" width="11.44140625" style="141"/>
    <col min="778" max="778" width="16.33203125" style="141" bestFit="1" customWidth="1"/>
    <col min="779" max="779" width="21.6640625" style="141" bestFit="1" customWidth="1"/>
    <col min="780" max="1024" width="11.44140625" style="141"/>
    <col min="1025" max="1026" width="4.33203125" style="141" customWidth="1"/>
    <col min="1027" max="1027" width="5.5546875" style="141" customWidth="1"/>
    <col min="1028" max="1028" width="5.33203125" style="141" customWidth="1"/>
    <col min="1029" max="1029" width="44.6640625" style="141" customWidth="1"/>
    <col min="1030" max="1030" width="15.88671875" style="141" bestFit="1" customWidth="1"/>
    <col min="1031" max="1031" width="17.33203125" style="141" customWidth="1"/>
    <col min="1032" max="1032" width="16.6640625" style="141" customWidth="1"/>
    <col min="1033" max="1033" width="11.44140625" style="141"/>
    <col min="1034" max="1034" width="16.33203125" style="141" bestFit="1" customWidth="1"/>
    <col min="1035" max="1035" width="21.6640625" style="141" bestFit="1" customWidth="1"/>
    <col min="1036" max="1280" width="11.44140625" style="141"/>
    <col min="1281" max="1282" width="4.33203125" style="141" customWidth="1"/>
    <col min="1283" max="1283" width="5.5546875" style="141" customWidth="1"/>
    <col min="1284" max="1284" width="5.33203125" style="141" customWidth="1"/>
    <col min="1285" max="1285" width="44.6640625" style="141" customWidth="1"/>
    <col min="1286" max="1286" width="15.88671875" style="141" bestFit="1" customWidth="1"/>
    <col min="1287" max="1287" width="17.33203125" style="141" customWidth="1"/>
    <col min="1288" max="1288" width="16.6640625" style="141" customWidth="1"/>
    <col min="1289" max="1289" width="11.44140625" style="141"/>
    <col min="1290" max="1290" width="16.33203125" style="141" bestFit="1" customWidth="1"/>
    <col min="1291" max="1291" width="21.6640625" style="141" bestFit="1" customWidth="1"/>
    <col min="1292" max="1536" width="11.44140625" style="141"/>
    <col min="1537" max="1538" width="4.33203125" style="141" customWidth="1"/>
    <col min="1539" max="1539" width="5.5546875" style="141" customWidth="1"/>
    <col min="1540" max="1540" width="5.33203125" style="141" customWidth="1"/>
    <col min="1541" max="1541" width="44.6640625" style="141" customWidth="1"/>
    <col min="1542" max="1542" width="15.88671875" style="141" bestFit="1" customWidth="1"/>
    <col min="1543" max="1543" width="17.33203125" style="141" customWidth="1"/>
    <col min="1544" max="1544" width="16.6640625" style="141" customWidth="1"/>
    <col min="1545" max="1545" width="11.44140625" style="141"/>
    <col min="1546" max="1546" width="16.33203125" style="141" bestFit="1" customWidth="1"/>
    <col min="1547" max="1547" width="21.6640625" style="141" bestFit="1" customWidth="1"/>
    <col min="1548" max="1792" width="11.44140625" style="141"/>
    <col min="1793" max="1794" width="4.33203125" style="141" customWidth="1"/>
    <col min="1795" max="1795" width="5.5546875" style="141" customWidth="1"/>
    <col min="1796" max="1796" width="5.33203125" style="141" customWidth="1"/>
    <col min="1797" max="1797" width="44.6640625" style="141" customWidth="1"/>
    <col min="1798" max="1798" width="15.88671875" style="141" bestFit="1" customWidth="1"/>
    <col min="1799" max="1799" width="17.33203125" style="141" customWidth="1"/>
    <col min="1800" max="1800" width="16.6640625" style="141" customWidth="1"/>
    <col min="1801" max="1801" width="11.44140625" style="141"/>
    <col min="1802" max="1802" width="16.33203125" style="141" bestFit="1" customWidth="1"/>
    <col min="1803" max="1803" width="21.6640625" style="141" bestFit="1" customWidth="1"/>
    <col min="1804" max="2048" width="11.44140625" style="141"/>
    <col min="2049" max="2050" width="4.33203125" style="141" customWidth="1"/>
    <col min="2051" max="2051" width="5.5546875" style="141" customWidth="1"/>
    <col min="2052" max="2052" width="5.33203125" style="141" customWidth="1"/>
    <col min="2053" max="2053" width="44.6640625" style="141" customWidth="1"/>
    <col min="2054" max="2054" width="15.88671875" style="141" bestFit="1" customWidth="1"/>
    <col min="2055" max="2055" width="17.33203125" style="141" customWidth="1"/>
    <col min="2056" max="2056" width="16.6640625" style="141" customWidth="1"/>
    <col min="2057" max="2057" width="11.44140625" style="141"/>
    <col min="2058" max="2058" width="16.33203125" style="141" bestFit="1" customWidth="1"/>
    <col min="2059" max="2059" width="21.6640625" style="141" bestFit="1" customWidth="1"/>
    <col min="2060" max="2304" width="11.44140625" style="141"/>
    <col min="2305" max="2306" width="4.33203125" style="141" customWidth="1"/>
    <col min="2307" max="2307" width="5.5546875" style="141" customWidth="1"/>
    <col min="2308" max="2308" width="5.33203125" style="141" customWidth="1"/>
    <col min="2309" max="2309" width="44.6640625" style="141" customWidth="1"/>
    <col min="2310" max="2310" width="15.88671875" style="141" bestFit="1" customWidth="1"/>
    <col min="2311" max="2311" width="17.33203125" style="141" customWidth="1"/>
    <col min="2312" max="2312" width="16.6640625" style="141" customWidth="1"/>
    <col min="2313" max="2313" width="11.44140625" style="141"/>
    <col min="2314" max="2314" width="16.33203125" style="141" bestFit="1" customWidth="1"/>
    <col min="2315" max="2315" width="21.6640625" style="141" bestFit="1" customWidth="1"/>
    <col min="2316" max="2560" width="11.44140625" style="141"/>
    <col min="2561" max="2562" width="4.33203125" style="141" customWidth="1"/>
    <col min="2563" max="2563" width="5.5546875" style="141" customWidth="1"/>
    <col min="2564" max="2564" width="5.33203125" style="141" customWidth="1"/>
    <col min="2565" max="2565" width="44.6640625" style="141" customWidth="1"/>
    <col min="2566" max="2566" width="15.88671875" style="141" bestFit="1" customWidth="1"/>
    <col min="2567" max="2567" width="17.33203125" style="141" customWidth="1"/>
    <col min="2568" max="2568" width="16.6640625" style="141" customWidth="1"/>
    <col min="2569" max="2569" width="11.44140625" style="141"/>
    <col min="2570" max="2570" width="16.33203125" style="141" bestFit="1" customWidth="1"/>
    <col min="2571" max="2571" width="21.6640625" style="141" bestFit="1" customWidth="1"/>
    <col min="2572" max="2816" width="11.44140625" style="141"/>
    <col min="2817" max="2818" width="4.33203125" style="141" customWidth="1"/>
    <col min="2819" max="2819" width="5.5546875" style="141" customWidth="1"/>
    <col min="2820" max="2820" width="5.33203125" style="141" customWidth="1"/>
    <col min="2821" max="2821" width="44.6640625" style="141" customWidth="1"/>
    <col min="2822" max="2822" width="15.88671875" style="141" bestFit="1" customWidth="1"/>
    <col min="2823" max="2823" width="17.33203125" style="141" customWidth="1"/>
    <col min="2824" max="2824" width="16.6640625" style="141" customWidth="1"/>
    <col min="2825" max="2825" width="11.44140625" style="141"/>
    <col min="2826" max="2826" width="16.33203125" style="141" bestFit="1" customWidth="1"/>
    <col min="2827" max="2827" width="21.6640625" style="141" bestFit="1" customWidth="1"/>
    <col min="2828" max="3072" width="11.44140625" style="141"/>
    <col min="3073" max="3074" width="4.33203125" style="141" customWidth="1"/>
    <col min="3075" max="3075" width="5.5546875" style="141" customWidth="1"/>
    <col min="3076" max="3076" width="5.33203125" style="141" customWidth="1"/>
    <col min="3077" max="3077" width="44.6640625" style="141" customWidth="1"/>
    <col min="3078" max="3078" width="15.88671875" style="141" bestFit="1" customWidth="1"/>
    <col min="3079" max="3079" width="17.33203125" style="141" customWidth="1"/>
    <col min="3080" max="3080" width="16.6640625" style="141" customWidth="1"/>
    <col min="3081" max="3081" width="11.44140625" style="141"/>
    <col min="3082" max="3082" width="16.33203125" style="141" bestFit="1" customWidth="1"/>
    <col min="3083" max="3083" width="21.6640625" style="141" bestFit="1" customWidth="1"/>
    <col min="3084" max="3328" width="11.44140625" style="141"/>
    <col min="3329" max="3330" width="4.33203125" style="141" customWidth="1"/>
    <col min="3331" max="3331" width="5.5546875" style="141" customWidth="1"/>
    <col min="3332" max="3332" width="5.33203125" style="141" customWidth="1"/>
    <col min="3333" max="3333" width="44.6640625" style="141" customWidth="1"/>
    <col min="3334" max="3334" width="15.88671875" style="141" bestFit="1" customWidth="1"/>
    <col min="3335" max="3335" width="17.33203125" style="141" customWidth="1"/>
    <col min="3336" max="3336" width="16.6640625" style="141" customWidth="1"/>
    <col min="3337" max="3337" width="11.44140625" style="141"/>
    <col min="3338" max="3338" width="16.33203125" style="141" bestFit="1" customWidth="1"/>
    <col min="3339" max="3339" width="21.6640625" style="141" bestFit="1" customWidth="1"/>
    <col min="3340" max="3584" width="11.44140625" style="141"/>
    <col min="3585" max="3586" width="4.33203125" style="141" customWidth="1"/>
    <col min="3587" max="3587" width="5.5546875" style="141" customWidth="1"/>
    <col min="3588" max="3588" width="5.33203125" style="141" customWidth="1"/>
    <col min="3589" max="3589" width="44.6640625" style="141" customWidth="1"/>
    <col min="3590" max="3590" width="15.88671875" style="141" bestFit="1" customWidth="1"/>
    <col min="3591" max="3591" width="17.33203125" style="141" customWidth="1"/>
    <col min="3592" max="3592" width="16.6640625" style="141" customWidth="1"/>
    <col min="3593" max="3593" width="11.44140625" style="141"/>
    <col min="3594" max="3594" width="16.33203125" style="141" bestFit="1" customWidth="1"/>
    <col min="3595" max="3595" width="21.6640625" style="141" bestFit="1" customWidth="1"/>
    <col min="3596" max="3840" width="11.44140625" style="141"/>
    <col min="3841" max="3842" width="4.33203125" style="141" customWidth="1"/>
    <col min="3843" max="3843" width="5.5546875" style="141" customWidth="1"/>
    <col min="3844" max="3844" width="5.33203125" style="141" customWidth="1"/>
    <col min="3845" max="3845" width="44.6640625" style="141" customWidth="1"/>
    <col min="3846" max="3846" width="15.88671875" style="141" bestFit="1" customWidth="1"/>
    <col min="3847" max="3847" width="17.33203125" style="141" customWidth="1"/>
    <col min="3848" max="3848" width="16.6640625" style="141" customWidth="1"/>
    <col min="3849" max="3849" width="11.44140625" style="141"/>
    <col min="3850" max="3850" width="16.33203125" style="141" bestFit="1" customWidth="1"/>
    <col min="3851" max="3851" width="21.6640625" style="141" bestFit="1" customWidth="1"/>
    <col min="3852" max="4096" width="11.44140625" style="141"/>
    <col min="4097" max="4098" width="4.33203125" style="141" customWidth="1"/>
    <col min="4099" max="4099" width="5.5546875" style="141" customWidth="1"/>
    <col min="4100" max="4100" width="5.33203125" style="141" customWidth="1"/>
    <col min="4101" max="4101" width="44.6640625" style="141" customWidth="1"/>
    <col min="4102" max="4102" width="15.88671875" style="141" bestFit="1" customWidth="1"/>
    <col min="4103" max="4103" width="17.33203125" style="141" customWidth="1"/>
    <col min="4104" max="4104" width="16.6640625" style="141" customWidth="1"/>
    <col min="4105" max="4105" width="11.44140625" style="141"/>
    <col min="4106" max="4106" width="16.33203125" style="141" bestFit="1" customWidth="1"/>
    <col min="4107" max="4107" width="21.6640625" style="141" bestFit="1" customWidth="1"/>
    <col min="4108" max="4352" width="11.44140625" style="141"/>
    <col min="4353" max="4354" width="4.33203125" style="141" customWidth="1"/>
    <col min="4355" max="4355" width="5.5546875" style="141" customWidth="1"/>
    <col min="4356" max="4356" width="5.33203125" style="141" customWidth="1"/>
    <col min="4357" max="4357" width="44.6640625" style="141" customWidth="1"/>
    <col min="4358" max="4358" width="15.88671875" style="141" bestFit="1" customWidth="1"/>
    <col min="4359" max="4359" width="17.33203125" style="141" customWidth="1"/>
    <col min="4360" max="4360" width="16.6640625" style="141" customWidth="1"/>
    <col min="4361" max="4361" width="11.44140625" style="141"/>
    <col min="4362" max="4362" width="16.33203125" style="141" bestFit="1" customWidth="1"/>
    <col min="4363" max="4363" width="21.6640625" style="141" bestFit="1" customWidth="1"/>
    <col min="4364" max="4608" width="11.44140625" style="141"/>
    <col min="4609" max="4610" width="4.33203125" style="141" customWidth="1"/>
    <col min="4611" max="4611" width="5.5546875" style="141" customWidth="1"/>
    <col min="4612" max="4612" width="5.33203125" style="141" customWidth="1"/>
    <col min="4613" max="4613" width="44.6640625" style="141" customWidth="1"/>
    <col min="4614" max="4614" width="15.88671875" style="141" bestFit="1" customWidth="1"/>
    <col min="4615" max="4615" width="17.33203125" style="141" customWidth="1"/>
    <col min="4616" max="4616" width="16.6640625" style="141" customWidth="1"/>
    <col min="4617" max="4617" width="11.44140625" style="141"/>
    <col min="4618" max="4618" width="16.33203125" style="141" bestFit="1" customWidth="1"/>
    <col min="4619" max="4619" width="21.6640625" style="141" bestFit="1" customWidth="1"/>
    <col min="4620" max="4864" width="11.44140625" style="141"/>
    <col min="4865" max="4866" width="4.33203125" style="141" customWidth="1"/>
    <col min="4867" max="4867" width="5.5546875" style="141" customWidth="1"/>
    <col min="4868" max="4868" width="5.33203125" style="141" customWidth="1"/>
    <col min="4869" max="4869" width="44.6640625" style="141" customWidth="1"/>
    <col min="4870" max="4870" width="15.88671875" style="141" bestFit="1" customWidth="1"/>
    <col min="4871" max="4871" width="17.33203125" style="141" customWidth="1"/>
    <col min="4872" max="4872" width="16.6640625" style="141" customWidth="1"/>
    <col min="4873" max="4873" width="11.44140625" style="141"/>
    <col min="4874" max="4874" width="16.33203125" style="141" bestFit="1" customWidth="1"/>
    <col min="4875" max="4875" width="21.6640625" style="141" bestFit="1" customWidth="1"/>
    <col min="4876" max="5120" width="11.44140625" style="141"/>
    <col min="5121" max="5122" width="4.33203125" style="141" customWidth="1"/>
    <col min="5123" max="5123" width="5.5546875" style="141" customWidth="1"/>
    <col min="5124" max="5124" width="5.33203125" style="141" customWidth="1"/>
    <col min="5125" max="5125" width="44.6640625" style="141" customWidth="1"/>
    <col min="5126" max="5126" width="15.88671875" style="141" bestFit="1" customWidth="1"/>
    <col min="5127" max="5127" width="17.33203125" style="141" customWidth="1"/>
    <col min="5128" max="5128" width="16.6640625" style="141" customWidth="1"/>
    <col min="5129" max="5129" width="11.44140625" style="141"/>
    <col min="5130" max="5130" width="16.33203125" style="141" bestFit="1" customWidth="1"/>
    <col min="5131" max="5131" width="21.6640625" style="141" bestFit="1" customWidth="1"/>
    <col min="5132" max="5376" width="11.44140625" style="141"/>
    <col min="5377" max="5378" width="4.33203125" style="141" customWidth="1"/>
    <col min="5379" max="5379" width="5.5546875" style="141" customWidth="1"/>
    <col min="5380" max="5380" width="5.33203125" style="141" customWidth="1"/>
    <col min="5381" max="5381" width="44.6640625" style="141" customWidth="1"/>
    <col min="5382" max="5382" width="15.88671875" style="141" bestFit="1" customWidth="1"/>
    <col min="5383" max="5383" width="17.33203125" style="141" customWidth="1"/>
    <col min="5384" max="5384" width="16.6640625" style="141" customWidth="1"/>
    <col min="5385" max="5385" width="11.44140625" style="141"/>
    <col min="5386" max="5386" width="16.33203125" style="141" bestFit="1" customWidth="1"/>
    <col min="5387" max="5387" width="21.6640625" style="141" bestFit="1" customWidth="1"/>
    <col min="5388" max="5632" width="11.44140625" style="141"/>
    <col min="5633" max="5634" width="4.33203125" style="141" customWidth="1"/>
    <col min="5635" max="5635" width="5.5546875" style="141" customWidth="1"/>
    <col min="5636" max="5636" width="5.33203125" style="141" customWidth="1"/>
    <col min="5637" max="5637" width="44.6640625" style="141" customWidth="1"/>
    <col min="5638" max="5638" width="15.88671875" style="141" bestFit="1" customWidth="1"/>
    <col min="5639" max="5639" width="17.33203125" style="141" customWidth="1"/>
    <col min="5640" max="5640" width="16.6640625" style="141" customWidth="1"/>
    <col min="5641" max="5641" width="11.44140625" style="141"/>
    <col min="5642" max="5642" width="16.33203125" style="141" bestFit="1" customWidth="1"/>
    <col min="5643" max="5643" width="21.6640625" style="141" bestFit="1" customWidth="1"/>
    <col min="5644" max="5888" width="11.44140625" style="141"/>
    <col min="5889" max="5890" width="4.33203125" style="141" customWidth="1"/>
    <col min="5891" max="5891" width="5.5546875" style="141" customWidth="1"/>
    <col min="5892" max="5892" width="5.33203125" style="141" customWidth="1"/>
    <col min="5893" max="5893" width="44.6640625" style="141" customWidth="1"/>
    <col min="5894" max="5894" width="15.88671875" style="141" bestFit="1" customWidth="1"/>
    <col min="5895" max="5895" width="17.33203125" style="141" customWidth="1"/>
    <col min="5896" max="5896" width="16.6640625" style="141" customWidth="1"/>
    <col min="5897" max="5897" width="11.44140625" style="141"/>
    <col min="5898" max="5898" width="16.33203125" style="141" bestFit="1" customWidth="1"/>
    <col min="5899" max="5899" width="21.6640625" style="141" bestFit="1" customWidth="1"/>
    <col min="5900" max="6144" width="11.44140625" style="141"/>
    <col min="6145" max="6146" width="4.33203125" style="141" customWidth="1"/>
    <col min="6147" max="6147" width="5.5546875" style="141" customWidth="1"/>
    <col min="6148" max="6148" width="5.33203125" style="141" customWidth="1"/>
    <col min="6149" max="6149" width="44.6640625" style="141" customWidth="1"/>
    <col min="6150" max="6150" width="15.88671875" style="141" bestFit="1" customWidth="1"/>
    <col min="6151" max="6151" width="17.33203125" style="141" customWidth="1"/>
    <col min="6152" max="6152" width="16.6640625" style="141" customWidth="1"/>
    <col min="6153" max="6153" width="11.44140625" style="141"/>
    <col min="6154" max="6154" width="16.33203125" style="141" bestFit="1" customWidth="1"/>
    <col min="6155" max="6155" width="21.6640625" style="141" bestFit="1" customWidth="1"/>
    <col min="6156" max="6400" width="11.44140625" style="141"/>
    <col min="6401" max="6402" width="4.33203125" style="141" customWidth="1"/>
    <col min="6403" max="6403" width="5.5546875" style="141" customWidth="1"/>
    <col min="6404" max="6404" width="5.33203125" style="141" customWidth="1"/>
    <col min="6405" max="6405" width="44.6640625" style="141" customWidth="1"/>
    <col min="6406" max="6406" width="15.88671875" style="141" bestFit="1" customWidth="1"/>
    <col min="6407" max="6407" width="17.33203125" style="141" customWidth="1"/>
    <col min="6408" max="6408" width="16.6640625" style="141" customWidth="1"/>
    <col min="6409" max="6409" width="11.44140625" style="141"/>
    <col min="6410" max="6410" width="16.33203125" style="141" bestFit="1" customWidth="1"/>
    <col min="6411" max="6411" width="21.6640625" style="141" bestFit="1" customWidth="1"/>
    <col min="6412" max="6656" width="11.44140625" style="141"/>
    <col min="6657" max="6658" width="4.33203125" style="141" customWidth="1"/>
    <col min="6659" max="6659" width="5.5546875" style="141" customWidth="1"/>
    <col min="6660" max="6660" width="5.33203125" style="141" customWidth="1"/>
    <col min="6661" max="6661" width="44.6640625" style="141" customWidth="1"/>
    <col min="6662" max="6662" width="15.88671875" style="141" bestFit="1" customWidth="1"/>
    <col min="6663" max="6663" width="17.33203125" style="141" customWidth="1"/>
    <col min="6664" max="6664" width="16.6640625" style="141" customWidth="1"/>
    <col min="6665" max="6665" width="11.44140625" style="141"/>
    <col min="6666" max="6666" width="16.33203125" style="141" bestFit="1" customWidth="1"/>
    <col min="6667" max="6667" width="21.6640625" style="141" bestFit="1" customWidth="1"/>
    <col min="6668" max="6912" width="11.44140625" style="141"/>
    <col min="6913" max="6914" width="4.33203125" style="141" customWidth="1"/>
    <col min="6915" max="6915" width="5.5546875" style="141" customWidth="1"/>
    <col min="6916" max="6916" width="5.33203125" style="141" customWidth="1"/>
    <col min="6917" max="6917" width="44.6640625" style="141" customWidth="1"/>
    <col min="6918" max="6918" width="15.88671875" style="141" bestFit="1" customWidth="1"/>
    <col min="6919" max="6919" width="17.33203125" style="141" customWidth="1"/>
    <col min="6920" max="6920" width="16.6640625" style="141" customWidth="1"/>
    <col min="6921" max="6921" width="11.44140625" style="141"/>
    <col min="6922" max="6922" width="16.33203125" style="141" bestFit="1" customWidth="1"/>
    <col min="6923" max="6923" width="21.6640625" style="141" bestFit="1" customWidth="1"/>
    <col min="6924" max="7168" width="11.44140625" style="141"/>
    <col min="7169" max="7170" width="4.33203125" style="141" customWidth="1"/>
    <col min="7171" max="7171" width="5.5546875" style="141" customWidth="1"/>
    <col min="7172" max="7172" width="5.33203125" style="141" customWidth="1"/>
    <col min="7173" max="7173" width="44.6640625" style="141" customWidth="1"/>
    <col min="7174" max="7174" width="15.88671875" style="141" bestFit="1" customWidth="1"/>
    <col min="7175" max="7175" width="17.33203125" style="141" customWidth="1"/>
    <col min="7176" max="7176" width="16.6640625" style="141" customWidth="1"/>
    <col min="7177" max="7177" width="11.44140625" style="141"/>
    <col min="7178" max="7178" width="16.33203125" style="141" bestFit="1" customWidth="1"/>
    <col min="7179" max="7179" width="21.6640625" style="141" bestFit="1" customWidth="1"/>
    <col min="7180" max="7424" width="11.44140625" style="141"/>
    <col min="7425" max="7426" width="4.33203125" style="141" customWidth="1"/>
    <col min="7427" max="7427" width="5.5546875" style="141" customWidth="1"/>
    <col min="7428" max="7428" width="5.33203125" style="141" customWidth="1"/>
    <col min="7429" max="7429" width="44.6640625" style="141" customWidth="1"/>
    <col min="7430" max="7430" width="15.88671875" style="141" bestFit="1" customWidth="1"/>
    <col min="7431" max="7431" width="17.33203125" style="141" customWidth="1"/>
    <col min="7432" max="7432" width="16.6640625" style="141" customWidth="1"/>
    <col min="7433" max="7433" width="11.44140625" style="141"/>
    <col min="7434" max="7434" width="16.33203125" style="141" bestFit="1" customWidth="1"/>
    <col min="7435" max="7435" width="21.6640625" style="141" bestFit="1" customWidth="1"/>
    <col min="7436" max="7680" width="11.44140625" style="141"/>
    <col min="7681" max="7682" width="4.33203125" style="141" customWidth="1"/>
    <col min="7683" max="7683" width="5.5546875" style="141" customWidth="1"/>
    <col min="7684" max="7684" width="5.33203125" style="141" customWidth="1"/>
    <col min="7685" max="7685" width="44.6640625" style="141" customWidth="1"/>
    <col min="7686" max="7686" width="15.88671875" style="141" bestFit="1" customWidth="1"/>
    <col min="7687" max="7687" width="17.33203125" style="141" customWidth="1"/>
    <col min="7688" max="7688" width="16.6640625" style="141" customWidth="1"/>
    <col min="7689" max="7689" width="11.44140625" style="141"/>
    <col min="7690" max="7690" width="16.33203125" style="141" bestFit="1" customWidth="1"/>
    <col min="7691" max="7691" width="21.6640625" style="141" bestFit="1" customWidth="1"/>
    <col min="7692" max="7936" width="11.44140625" style="141"/>
    <col min="7937" max="7938" width="4.33203125" style="141" customWidth="1"/>
    <col min="7939" max="7939" width="5.5546875" style="141" customWidth="1"/>
    <col min="7940" max="7940" width="5.33203125" style="141" customWidth="1"/>
    <col min="7941" max="7941" width="44.6640625" style="141" customWidth="1"/>
    <col min="7942" max="7942" width="15.88671875" style="141" bestFit="1" customWidth="1"/>
    <col min="7943" max="7943" width="17.33203125" style="141" customWidth="1"/>
    <col min="7944" max="7944" width="16.6640625" style="141" customWidth="1"/>
    <col min="7945" max="7945" width="11.44140625" style="141"/>
    <col min="7946" max="7946" width="16.33203125" style="141" bestFit="1" customWidth="1"/>
    <col min="7947" max="7947" width="21.6640625" style="141" bestFit="1" customWidth="1"/>
    <col min="7948" max="8192" width="11.44140625" style="141"/>
    <col min="8193" max="8194" width="4.33203125" style="141" customWidth="1"/>
    <col min="8195" max="8195" width="5.5546875" style="141" customWidth="1"/>
    <col min="8196" max="8196" width="5.33203125" style="141" customWidth="1"/>
    <col min="8197" max="8197" width="44.6640625" style="141" customWidth="1"/>
    <col min="8198" max="8198" width="15.88671875" style="141" bestFit="1" customWidth="1"/>
    <col min="8199" max="8199" width="17.33203125" style="141" customWidth="1"/>
    <col min="8200" max="8200" width="16.6640625" style="141" customWidth="1"/>
    <col min="8201" max="8201" width="11.44140625" style="141"/>
    <col min="8202" max="8202" width="16.33203125" style="141" bestFit="1" customWidth="1"/>
    <col min="8203" max="8203" width="21.6640625" style="141" bestFit="1" customWidth="1"/>
    <col min="8204" max="8448" width="11.44140625" style="141"/>
    <col min="8449" max="8450" width="4.33203125" style="141" customWidth="1"/>
    <col min="8451" max="8451" width="5.5546875" style="141" customWidth="1"/>
    <col min="8452" max="8452" width="5.33203125" style="141" customWidth="1"/>
    <col min="8453" max="8453" width="44.6640625" style="141" customWidth="1"/>
    <col min="8454" max="8454" width="15.88671875" style="141" bestFit="1" customWidth="1"/>
    <col min="8455" max="8455" width="17.33203125" style="141" customWidth="1"/>
    <col min="8456" max="8456" width="16.6640625" style="141" customWidth="1"/>
    <col min="8457" max="8457" width="11.44140625" style="141"/>
    <col min="8458" max="8458" width="16.33203125" style="141" bestFit="1" customWidth="1"/>
    <col min="8459" max="8459" width="21.6640625" style="141" bestFit="1" customWidth="1"/>
    <col min="8460" max="8704" width="11.44140625" style="141"/>
    <col min="8705" max="8706" width="4.33203125" style="141" customWidth="1"/>
    <col min="8707" max="8707" width="5.5546875" style="141" customWidth="1"/>
    <col min="8708" max="8708" width="5.33203125" style="141" customWidth="1"/>
    <col min="8709" max="8709" width="44.6640625" style="141" customWidth="1"/>
    <col min="8710" max="8710" width="15.88671875" style="141" bestFit="1" customWidth="1"/>
    <col min="8711" max="8711" width="17.33203125" style="141" customWidth="1"/>
    <col min="8712" max="8712" width="16.6640625" style="141" customWidth="1"/>
    <col min="8713" max="8713" width="11.44140625" style="141"/>
    <col min="8714" max="8714" width="16.33203125" style="141" bestFit="1" customWidth="1"/>
    <col min="8715" max="8715" width="21.6640625" style="141" bestFit="1" customWidth="1"/>
    <col min="8716" max="8960" width="11.44140625" style="141"/>
    <col min="8961" max="8962" width="4.33203125" style="141" customWidth="1"/>
    <col min="8963" max="8963" width="5.5546875" style="141" customWidth="1"/>
    <col min="8964" max="8964" width="5.33203125" style="141" customWidth="1"/>
    <col min="8965" max="8965" width="44.6640625" style="141" customWidth="1"/>
    <col min="8966" max="8966" width="15.88671875" style="141" bestFit="1" customWidth="1"/>
    <col min="8967" max="8967" width="17.33203125" style="141" customWidth="1"/>
    <col min="8968" max="8968" width="16.6640625" style="141" customWidth="1"/>
    <col min="8969" max="8969" width="11.44140625" style="141"/>
    <col min="8970" max="8970" width="16.33203125" style="141" bestFit="1" customWidth="1"/>
    <col min="8971" max="8971" width="21.6640625" style="141" bestFit="1" customWidth="1"/>
    <col min="8972" max="9216" width="11.44140625" style="141"/>
    <col min="9217" max="9218" width="4.33203125" style="141" customWidth="1"/>
    <col min="9219" max="9219" width="5.5546875" style="141" customWidth="1"/>
    <col min="9220" max="9220" width="5.33203125" style="141" customWidth="1"/>
    <col min="9221" max="9221" width="44.6640625" style="141" customWidth="1"/>
    <col min="9222" max="9222" width="15.88671875" style="141" bestFit="1" customWidth="1"/>
    <col min="9223" max="9223" width="17.33203125" style="141" customWidth="1"/>
    <col min="9224" max="9224" width="16.6640625" style="141" customWidth="1"/>
    <col min="9225" max="9225" width="11.44140625" style="141"/>
    <col min="9226" max="9226" width="16.33203125" style="141" bestFit="1" customWidth="1"/>
    <col min="9227" max="9227" width="21.6640625" style="141" bestFit="1" customWidth="1"/>
    <col min="9228" max="9472" width="11.44140625" style="141"/>
    <col min="9473" max="9474" width="4.33203125" style="141" customWidth="1"/>
    <col min="9475" max="9475" width="5.5546875" style="141" customWidth="1"/>
    <col min="9476" max="9476" width="5.33203125" style="141" customWidth="1"/>
    <col min="9477" max="9477" width="44.6640625" style="141" customWidth="1"/>
    <col min="9478" max="9478" width="15.88671875" style="141" bestFit="1" customWidth="1"/>
    <col min="9479" max="9479" width="17.33203125" style="141" customWidth="1"/>
    <col min="9480" max="9480" width="16.6640625" style="141" customWidth="1"/>
    <col min="9481" max="9481" width="11.44140625" style="141"/>
    <col min="9482" max="9482" width="16.33203125" style="141" bestFit="1" customWidth="1"/>
    <col min="9483" max="9483" width="21.6640625" style="141" bestFit="1" customWidth="1"/>
    <col min="9484" max="9728" width="11.44140625" style="141"/>
    <col min="9729" max="9730" width="4.33203125" style="141" customWidth="1"/>
    <col min="9731" max="9731" width="5.5546875" style="141" customWidth="1"/>
    <col min="9732" max="9732" width="5.33203125" style="141" customWidth="1"/>
    <col min="9733" max="9733" width="44.6640625" style="141" customWidth="1"/>
    <col min="9734" max="9734" width="15.88671875" style="141" bestFit="1" customWidth="1"/>
    <col min="9735" max="9735" width="17.33203125" style="141" customWidth="1"/>
    <col min="9736" max="9736" width="16.6640625" style="141" customWidth="1"/>
    <col min="9737" max="9737" width="11.44140625" style="141"/>
    <col min="9738" max="9738" width="16.33203125" style="141" bestFit="1" customWidth="1"/>
    <col min="9739" max="9739" width="21.6640625" style="141" bestFit="1" customWidth="1"/>
    <col min="9740" max="9984" width="11.44140625" style="141"/>
    <col min="9985" max="9986" width="4.33203125" style="141" customWidth="1"/>
    <col min="9987" max="9987" width="5.5546875" style="141" customWidth="1"/>
    <col min="9988" max="9988" width="5.33203125" style="141" customWidth="1"/>
    <col min="9989" max="9989" width="44.6640625" style="141" customWidth="1"/>
    <col min="9990" max="9990" width="15.88671875" style="141" bestFit="1" customWidth="1"/>
    <col min="9991" max="9991" width="17.33203125" style="141" customWidth="1"/>
    <col min="9992" max="9992" width="16.6640625" style="141" customWidth="1"/>
    <col min="9993" max="9993" width="11.44140625" style="141"/>
    <col min="9994" max="9994" width="16.33203125" style="141" bestFit="1" customWidth="1"/>
    <col min="9995" max="9995" width="21.6640625" style="141" bestFit="1" customWidth="1"/>
    <col min="9996" max="10240" width="11.44140625" style="141"/>
    <col min="10241" max="10242" width="4.33203125" style="141" customWidth="1"/>
    <col min="10243" max="10243" width="5.5546875" style="141" customWidth="1"/>
    <col min="10244" max="10244" width="5.33203125" style="141" customWidth="1"/>
    <col min="10245" max="10245" width="44.6640625" style="141" customWidth="1"/>
    <col min="10246" max="10246" width="15.88671875" style="141" bestFit="1" customWidth="1"/>
    <col min="10247" max="10247" width="17.33203125" style="141" customWidth="1"/>
    <col min="10248" max="10248" width="16.6640625" style="141" customWidth="1"/>
    <col min="10249" max="10249" width="11.44140625" style="141"/>
    <col min="10250" max="10250" width="16.33203125" style="141" bestFit="1" customWidth="1"/>
    <col min="10251" max="10251" width="21.6640625" style="141" bestFit="1" customWidth="1"/>
    <col min="10252" max="10496" width="11.44140625" style="141"/>
    <col min="10497" max="10498" width="4.33203125" style="141" customWidth="1"/>
    <col min="10499" max="10499" width="5.5546875" style="141" customWidth="1"/>
    <col min="10500" max="10500" width="5.33203125" style="141" customWidth="1"/>
    <col min="10501" max="10501" width="44.6640625" style="141" customWidth="1"/>
    <col min="10502" max="10502" width="15.88671875" style="141" bestFit="1" customWidth="1"/>
    <col min="10503" max="10503" width="17.33203125" style="141" customWidth="1"/>
    <col min="10504" max="10504" width="16.6640625" style="141" customWidth="1"/>
    <col min="10505" max="10505" width="11.44140625" style="141"/>
    <col min="10506" max="10506" width="16.33203125" style="141" bestFit="1" customWidth="1"/>
    <col min="10507" max="10507" width="21.6640625" style="141" bestFit="1" customWidth="1"/>
    <col min="10508" max="10752" width="11.44140625" style="141"/>
    <col min="10753" max="10754" width="4.33203125" style="141" customWidth="1"/>
    <col min="10755" max="10755" width="5.5546875" style="141" customWidth="1"/>
    <col min="10756" max="10756" width="5.33203125" style="141" customWidth="1"/>
    <col min="10757" max="10757" width="44.6640625" style="141" customWidth="1"/>
    <col min="10758" max="10758" width="15.88671875" style="141" bestFit="1" customWidth="1"/>
    <col min="10759" max="10759" width="17.33203125" style="141" customWidth="1"/>
    <col min="10760" max="10760" width="16.6640625" style="141" customWidth="1"/>
    <col min="10761" max="10761" width="11.44140625" style="141"/>
    <col min="10762" max="10762" width="16.33203125" style="141" bestFit="1" customWidth="1"/>
    <col min="10763" max="10763" width="21.6640625" style="141" bestFit="1" customWidth="1"/>
    <col min="10764" max="11008" width="11.44140625" style="141"/>
    <col min="11009" max="11010" width="4.33203125" style="141" customWidth="1"/>
    <col min="11011" max="11011" width="5.5546875" style="141" customWidth="1"/>
    <col min="11012" max="11012" width="5.33203125" style="141" customWidth="1"/>
    <col min="11013" max="11013" width="44.6640625" style="141" customWidth="1"/>
    <col min="11014" max="11014" width="15.88671875" style="141" bestFit="1" customWidth="1"/>
    <col min="11015" max="11015" width="17.33203125" style="141" customWidth="1"/>
    <col min="11016" max="11016" width="16.6640625" style="141" customWidth="1"/>
    <col min="11017" max="11017" width="11.44140625" style="141"/>
    <col min="11018" max="11018" width="16.33203125" style="141" bestFit="1" customWidth="1"/>
    <col min="11019" max="11019" width="21.6640625" style="141" bestFit="1" customWidth="1"/>
    <col min="11020" max="11264" width="11.44140625" style="141"/>
    <col min="11265" max="11266" width="4.33203125" style="141" customWidth="1"/>
    <col min="11267" max="11267" width="5.5546875" style="141" customWidth="1"/>
    <col min="11268" max="11268" width="5.33203125" style="141" customWidth="1"/>
    <col min="11269" max="11269" width="44.6640625" style="141" customWidth="1"/>
    <col min="11270" max="11270" width="15.88671875" style="141" bestFit="1" customWidth="1"/>
    <col min="11271" max="11271" width="17.33203125" style="141" customWidth="1"/>
    <col min="11272" max="11272" width="16.6640625" style="141" customWidth="1"/>
    <col min="11273" max="11273" width="11.44140625" style="141"/>
    <col min="11274" max="11274" width="16.33203125" style="141" bestFit="1" customWidth="1"/>
    <col min="11275" max="11275" width="21.6640625" style="141" bestFit="1" customWidth="1"/>
    <col min="11276" max="11520" width="11.44140625" style="141"/>
    <col min="11521" max="11522" width="4.33203125" style="141" customWidth="1"/>
    <col min="11523" max="11523" width="5.5546875" style="141" customWidth="1"/>
    <col min="11524" max="11524" width="5.33203125" style="141" customWidth="1"/>
    <col min="11525" max="11525" width="44.6640625" style="141" customWidth="1"/>
    <col min="11526" max="11526" width="15.88671875" style="141" bestFit="1" customWidth="1"/>
    <col min="11527" max="11527" width="17.33203125" style="141" customWidth="1"/>
    <col min="11528" max="11528" width="16.6640625" style="141" customWidth="1"/>
    <col min="11529" max="11529" width="11.44140625" style="141"/>
    <col min="11530" max="11530" width="16.33203125" style="141" bestFit="1" customWidth="1"/>
    <col min="11531" max="11531" width="21.6640625" style="141" bestFit="1" customWidth="1"/>
    <col min="11532" max="11776" width="11.44140625" style="141"/>
    <col min="11777" max="11778" width="4.33203125" style="141" customWidth="1"/>
    <col min="11779" max="11779" width="5.5546875" style="141" customWidth="1"/>
    <col min="11780" max="11780" width="5.33203125" style="141" customWidth="1"/>
    <col min="11781" max="11781" width="44.6640625" style="141" customWidth="1"/>
    <col min="11782" max="11782" width="15.88671875" style="141" bestFit="1" customWidth="1"/>
    <col min="11783" max="11783" width="17.33203125" style="141" customWidth="1"/>
    <col min="11784" max="11784" width="16.6640625" style="141" customWidth="1"/>
    <col min="11785" max="11785" width="11.44140625" style="141"/>
    <col min="11786" max="11786" width="16.33203125" style="141" bestFit="1" customWidth="1"/>
    <col min="11787" max="11787" width="21.6640625" style="141" bestFit="1" customWidth="1"/>
    <col min="11788" max="12032" width="11.44140625" style="141"/>
    <col min="12033" max="12034" width="4.33203125" style="141" customWidth="1"/>
    <col min="12035" max="12035" width="5.5546875" style="141" customWidth="1"/>
    <col min="12036" max="12036" width="5.33203125" style="141" customWidth="1"/>
    <col min="12037" max="12037" width="44.6640625" style="141" customWidth="1"/>
    <col min="12038" max="12038" width="15.88671875" style="141" bestFit="1" customWidth="1"/>
    <col min="12039" max="12039" width="17.33203125" style="141" customWidth="1"/>
    <col min="12040" max="12040" width="16.6640625" style="141" customWidth="1"/>
    <col min="12041" max="12041" width="11.44140625" style="141"/>
    <col min="12042" max="12042" width="16.33203125" style="141" bestFit="1" customWidth="1"/>
    <col min="12043" max="12043" width="21.6640625" style="141" bestFit="1" customWidth="1"/>
    <col min="12044" max="12288" width="11.44140625" style="141"/>
    <col min="12289" max="12290" width="4.33203125" style="141" customWidth="1"/>
    <col min="12291" max="12291" width="5.5546875" style="141" customWidth="1"/>
    <col min="12292" max="12292" width="5.33203125" style="141" customWidth="1"/>
    <col min="12293" max="12293" width="44.6640625" style="141" customWidth="1"/>
    <col min="12294" max="12294" width="15.88671875" style="141" bestFit="1" customWidth="1"/>
    <col min="12295" max="12295" width="17.33203125" style="141" customWidth="1"/>
    <col min="12296" max="12296" width="16.6640625" style="141" customWidth="1"/>
    <col min="12297" max="12297" width="11.44140625" style="141"/>
    <col min="12298" max="12298" width="16.33203125" style="141" bestFit="1" customWidth="1"/>
    <col min="12299" max="12299" width="21.6640625" style="141" bestFit="1" customWidth="1"/>
    <col min="12300" max="12544" width="11.44140625" style="141"/>
    <col min="12545" max="12546" width="4.33203125" style="141" customWidth="1"/>
    <col min="12547" max="12547" width="5.5546875" style="141" customWidth="1"/>
    <col min="12548" max="12548" width="5.33203125" style="141" customWidth="1"/>
    <col min="12549" max="12549" width="44.6640625" style="141" customWidth="1"/>
    <col min="12550" max="12550" width="15.88671875" style="141" bestFit="1" customWidth="1"/>
    <col min="12551" max="12551" width="17.33203125" style="141" customWidth="1"/>
    <col min="12552" max="12552" width="16.6640625" style="141" customWidth="1"/>
    <col min="12553" max="12553" width="11.44140625" style="141"/>
    <col min="12554" max="12554" width="16.33203125" style="141" bestFit="1" customWidth="1"/>
    <col min="12555" max="12555" width="21.6640625" style="141" bestFit="1" customWidth="1"/>
    <col min="12556" max="12800" width="11.44140625" style="141"/>
    <col min="12801" max="12802" width="4.33203125" style="141" customWidth="1"/>
    <col min="12803" max="12803" width="5.5546875" style="141" customWidth="1"/>
    <col min="12804" max="12804" width="5.33203125" style="141" customWidth="1"/>
    <col min="12805" max="12805" width="44.6640625" style="141" customWidth="1"/>
    <col min="12806" max="12806" width="15.88671875" style="141" bestFit="1" customWidth="1"/>
    <col min="12807" max="12807" width="17.33203125" style="141" customWidth="1"/>
    <col min="12808" max="12808" width="16.6640625" style="141" customWidth="1"/>
    <col min="12809" max="12809" width="11.44140625" style="141"/>
    <col min="12810" max="12810" width="16.33203125" style="141" bestFit="1" customWidth="1"/>
    <col min="12811" max="12811" width="21.6640625" style="141" bestFit="1" customWidth="1"/>
    <col min="12812" max="13056" width="11.44140625" style="141"/>
    <col min="13057" max="13058" width="4.33203125" style="141" customWidth="1"/>
    <col min="13059" max="13059" width="5.5546875" style="141" customWidth="1"/>
    <col min="13060" max="13060" width="5.33203125" style="141" customWidth="1"/>
    <col min="13061" max="13061" width="44.6640625" style="141" customWidth="1"/>
    <col min="13062" max="13062" width="15.88671875" style="141" bestFit="1" customWidth="1"/>
    <col min="13063" max="13063" width="17.33203125" style="141" customWidth="1"/>
    <col min="13064" max="13064" width="16.6640625" style="141" customWidth="1"/>
    <col min="13065" max="13065" width="11.44140625" style="141"/>
    <col min="13066" max="13066" width="16.33203125" style="141" bestFit="1" customWidth="1"/>
    <col min="13067" max="13067" width="21.6640625" style="141" bestFit="1" customWidth="1"/>
    <col min="13068" max="13312" width="11.44140625" style="141"/>
    <col min="13313" max="13314" width="4.33203125" style="141" customWidth="1"/>
    <col min="13315" max="13315" width="5.5546875" style="141" customWidth="1"/>
    <col min="13316" max="13316" width="5.33203125" style="141" customWidth="1"/>
    <col min="13317" max="13317" width="44.6640625" style="141" customWidth="1"/>
    <col min="13318" max="13318" width="15.88671875" style="141" bestFit="1" customWidth="1"/>
    <col min="13319" max="13319" width="17.33203125" style="141" customWidth="1"/>
    <col min="13320" max="13320" width="16.6640625" style="141" customWidth="1"/>
    <col min="13321" max="13321" width="11.44140625" style="141"/>
    <col min="13322" max="13322" width="16.33203125" style="141" bestFit="1" customWidth="1"/>
    <col min="13323" max="13323" width="21.6640625" style="141" bestFit="1" customWidth="1"/>
    <col min="13324" max="13568" width="11.44140625" style="141"/>
    <col min="13569" max="13570" width="4.33203125" style="141" customWidth="1"/>
    <col min="13571" max="13571" width="5.5546875" style="141" customWidth="1"/>
    <col min="13572" max="13572" width="5.33203125" style="141" customWidth="1"/>
    <col min="13573" max="13573" width="44.6640625" style="141" customWidth="1"/>
    <col min="13574" max="13574" width="15.88671875" style="141" bestFit="1" customWidth="1"/>
    <col min="13575" max="13575" width="17.33203125" style="141" customWidth="1"/>
    <col min="13576" max="13576" width="16.6640625" style="141" customWidth="1"/>
    <col min="13577" max="13577" width="11.44140625" style="141"/>
    <col min="13578" max="13578" width="16.33203125" style="141" bestFit="1" customWidth="1"/>
    <col min="13579" max="13579" width="21.6640625" style="141" bestFit="1" customWidth="1"/>
    <col min="13580" max="13824" width="11.44140625" style="141"/>
    <col min="13825" max="13826" width="4.33203125" style="141" customWidth="1"/>
    <col min="13827" max="13827" width="5.5546875" style="141" customWidth="1"/>
    <col min="13828" max="13828" width="5.33203125" style="141" customWidth="1"/>
    <col min="13829" max="13829" width="44.6640625" style="141" customWidth="1"/>
    <col min="13830" max="13830" width="15.88671875" style="141" bestFit="1" customWidth="1"/>
    <col min="13831" max="13831" width="17.33203125" style="141" customWidth="1"/>
    <col min="13832" max="13832" width="16.6640625" style="141" customWidth="1"/>
    <col min="13833" max="13833" width="11.44140625" style="141"/>
    <col min="13834" max="13834" width="16.33203125" style="141" bestFit="1" customWidth="1"/>
    <col min="13835" max="13835" width="21.6640625" style="141" bestFit="1" customWidth="1"/>
    <col min="13836" max="14080" width="11.44140625" style="141"/>
    <col min="14081" max="14082" width="4.33203125" style="141" customWidth="1"/>
    <col min="14083" max="14083" width="5.5546875" style="141" customWidth="1"/>
    <col min="14084" max="14084" width="5.33203125" style="141" customWidth="1"/>
    <col min="14085" max="14085" width="44.6640625" style="141" customWidth="1"/>
    <col min="14086" max="14086" width="15.88671875" style="141" bestFit="1" customWidth="1"/>
    <col min="14087" max="14087" width="17.33203125" style="141" customWidth="1"/>
    <col min="14088" max="14088" width="16.6640625" style="141" customWidth="1"/>
    <col min="14089" max="14089" width="11.44140625" style="141"/>
    <col min="14090" max="14090" width="16.33203125" style="141" bestFit="1" customWidth="1"/>
    <col min="14091" max="14091" width="21.6640625" style="141" bestFit="1" customWidth="1"/>
    <col min="14092" max="14336" width="11.44140625" style="141"/>
    <col min="14337" max="14338" width="4.33203125" style="141" customWidth="1"/>
    <col min="14339" max="14339" width="5.5546875" style="141" customWidth="1"/>
    <col min="14340" max="14340" width="5.33203125" style="141" customWidth="1"/>
    <col min="14341" max="14341" width="44.6640625" style="141" customWidth="1"/>
    <col min="14342" max="14342" width="15.88671875" style="141" bestFit="1" customWidth="1"/>
    <col min="14343" max="14343" width="17.33203125" style="141" customWidth="1"/>
    <col min="14344" max="14344" width="16.6640625" style="141" customWidth="1"/>
    <col min="14345" max="14345" width="11.44140625" style="141"/>
    <col min="14346" max="14346" width="16.33203125" style="141" bestFit="1" customWidth="1"/>
    <col min="14347" max="14347" width="21.6640625" style="141" bestFit="1" customWidth="1"/>
    <col min="14348" max="14592" width="11.44140625" style="141"/>
    <col min="14593" max="14594" width="4.33203125" style="141" customWidth="1"/>
    <col min="14595" max="14595" width="5.5546875" style="141" customWidth="1"/>
    <col min="14596" max="14596" width="5.33203125" style="141" customWidth="1"/>
    <col min="14597" max="14597" width="44.6640625" style="141" customWidth="1"/>
    <col min="14598" max="14598" width="15.88671875" style="141" bestFit="1" customWidth="1"/>
    <col min="14599" max="14599" width="17.33203125" style="141" customWidth="1"/>
    <col min="14600" max="14600" width="16.6640625" style="141" customWidth="1"/>
    <col min="14601" max="14601" width="11.44140625" style="141"/>
    <col min="14602" max="14602" width="16.33203125" style="141" bestFit="1" customWidth="1"/>
    <col min="14603" max="14603" width="21.6640625" style="141" bestFit="1" customWidth="1"/>
    <col min="14604" max="14848" width="11.44140625" style="141"/>
    <col min="14849" max="14850" width="4.33203125" style="141" customWidth="1"/>
    <col min="14851" max="14851" width="5.5546875" style="141" customWidth="1"/>
    <col min="14852" max="14852" width="5.33203125" style="141" customWidth="1"/>
    <col min="14853" max="14853" width="44.6640625" style="141" customWidth="1"/>
    <col min="14854" max="14854" width="15.88671875" style="141" bestFit="1" customWidth="1"/>
    <col min="14855" max="14855" width="17.33203125" style="141" customWidth="1"/>
    <col min="14856" max="14856" width="16.6640625" style="141" customWidth="1"/>
    <col min="14857" max="14857" width="11.44140625" style="141"/>
    <col min="14858" max="14858" width="16.33203125" style="141" bestFit="1" customWidth="1"/>
    <col min="14859" max="14859" width="21.6640625" style="141" bestFit="1" customWidth="1"/>
    <col min="14860" max="15104" width="11.44140625" style="141"/>
    <col min="15105" max="15106" width="4.33203125" style="141" customWidth="1"/>
    <col min="15107" max="15107" width="5.5546875" style="141" customWidth="1"/>
    <col min="15108" max="15108" width="5.33203125" style="141" customWidth="1"/>
    <col min="15109" max="15109" width="44.6640625" style="141" customWidth="1"/>
    <col min="15110" max="15110" width="15.88671875" style="141" bestFit="1" customWidth="1"/>
    <col min="15111" max="15111" width="17.33203125" style="141" customWidth="1"/>
    <col min="15112" max="15112" width="16.6640625" style="141" customWidth="1"/>
    <col min="15113" max="15113" width="11.44140625" style="141"/>
    <col min="15114" max="15114" width="16.33203125" style="141" bestFit="1" customWidth="1"/>
    <col min="15115" max="15115" width="21.6640625" style="141" bestFit="1" customWidth="1"/>
    <col min="15116" max="15360" width="11.44140625" style="141"/>
    <col min="15361" max="15362" width="4.33203125" style="141" customWidth="1"/>
    <col min="15363" max="15363" width="5.5546875" style="141" customWidth="1"/>
    <col min="15364" max="15364" width="5.33203125" style="141" customWidth="1"/>
    <col min="15365" max="15365" width="44.6640625" style="141" customWidth="1"/>
    <col min="15366" max="15366" width="15.88671875" style="141" bestFit="1" customWidth="1"/>
    <col min="15367" max="15367" width="17.33203125" style="141" customWidth="1"/>
    <col min="15368" max="15368" width="16.6640625" style="141" customWidth="1"/>
    <col min="15369" max="15369" width="11.44140625" style="141"/>
    <col min="15370" max="15370" width="16.33203125" style="141" bestFit="1" customWidth="1"/>
    <col min="15371" max="15371" width="21.6640625" style="141" bestFit="1" customWidth="1"/>
    <col min="15372" max="15616" width="11.44140625" style="141"/>
    <col min="15617" max="15618" width="4.33203125" style="141" customWidth="1"/>
    <col min="15619" max="15619" width="5.5546875" style="141" customWidth="1"/>
    <col min="15620" max="15620" width="5.33203125" style="141" customWidth="1"/>
    <col min="15621" max="15621" width="44.6640625" style="141" customWidth="1"/>
    <col min="15622" max="15622" width="15.88671875" style="141" bestFit="1" customWidth="1"/>
    <col min="15623" max="15623" width="17.33203125" style="141" customWidth="1"/>
    <col min="15624" max="15624" width="16.6640625" style="141" customWidth="1"/>
    <col min="15625" max="15625" width="11.44140625" style="141"/>
    <col min="15626" max="15626" width="16.33203125" style="141" bestFit="1" customWidth="1"/>
    <col min="15627" max="15627" width="21.6640625" style="141" bestFit="1" customWidth="1"/>
    <col min="15628" max="15872" width="11.44140625" style="141"/>
    <col min="15873" max="15874" width="4.33203125" style="141" customWidth="1"/>
    <col min="15875" max="15875" width="5.5546875" style="141" customWidth="1"/>
    <col min="15876" max="15876" width="5.33203125" style="141" customWidth="1"/>
    <col min="15877" max="15877" width="44.6640625" style="141" customWidth="1"/>
    <col min="15878" max="15878" width="15.88671875" style="141" bestFit="1" customWidth="1"/>
    <col min="15879" max="15879" width="17.33203125" style="141" customWidth="1"/>
    <col min="15880" max="15880" width="16.6640625" style="141" customWidth="1"/>
    <col min="15881" max="15881" width="11.44140625" style="141"/>
    <col min="15882" max="15882" width="16.33203125" style="141" bestFit="1" customWidth="1"/>
    <col min="15883" max="15883" width="21.6640625" style="141" bestFit="1" customWidth="1"/>
    <col min="15884" max="16128" width="11.44140625" style="141"/>
    <col min="16129" max="16130" width="4.33203125" style="141" customWidth="1"/>
    <col min="16131" max="16131" width="5.5546875" style="141" customWidth="1"/>
    <col min="16132" max="16132" width="5.33203125" style="141" customWidth="1"/>
    <col min="16133" max="16133" width="44.6640625" style="141" customWidth="1"/>
    <col min="16134" max="16134" width="15.88671875" style="141" bestFit="1" customWidth="1"/>
    <col min="16135" max="16135" width="17.33203125" style="141" customWidth="1"/>
    <col min="16136" max="16136" width="16.6640625" style="141" customWidth="1"/>
    <col min="16137" max="16137" width="11.44140625" style="141"/>
    <col min="16138" max="16138" width="16.33203125" style="141" bestFit="1" customWidth="1"/>
    <col min="16139" max="16139" width="21.6640625" style="141" bestFit="1" customWidth="1"/>
    <col min="16140" max="16384" width="11.44140625" style="141"/>
  </cols>
  <sheetData>
    <row r="2" spans="1:12" ht="19.95" customHeight="1" x14ac:dyDescent="0.25">
      <c r="A2" s="137" t="s">
        <v>137</v>
      </c>
      <c r="B2" s="34" t="s">
        <v>138</v>
      </c>
      <c r="C2" s="135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9.95" customHeight="1" x14ac:dyDescent="0.25">
      <c r="A3" s="138" t="s">
        <v>145</v>
      </c>
      <c r="B3" s="136" t="s">
        <v>139</v>
      </c>
      <c r="C3" s="135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9.95" customHeight="1" x14ac:dyDescent="0.25">
      <c r="A4" s="138" t="s">
        <v>146</v>
      </c>
      <c r="B4" s="136" t="s">
        <v>140</v>
      </c>
      <c r="C4" s="135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9.95" customHeight="1" x14ac:dyDescent="0.25">
      <c r="A5" s="138" t="s">
        <v>141</v>
      </c>
      <c r="B5" s="136" t="s">
        <v>142</v>
      </c>
      <c r="C5" s="135"/>
      <c r="D5" s="112"/>
      <c r="E5" s="112"/>
      <c r="F5" s="112"/>
      <c r="G5" s="112"/>
      <c r="H5" s="112"/>
      <c r="I5" s="112"/>
      <c r="J5" s="112"/>
      <c r="K5" s="112"/>
      <c r="L5" s="112"/>
    </row>
    <row r="6" spans="1:12" s="7" customFormat="1" ht="19.95" customHeight="1" x14ac:dyDescent="0.25">
      <c r="A6" s="139" t="s">
        <v>143</v>
      </c>
      <c r="B6" s="136" t="s">
        <v>144</v>
      </c>
      <c r="C6" s="111"/>
      <c r="K6" s="122"/>
      <c r="L6" s="122"/>
    </row>
    <row r="7" spans="1:12" ht="13.8" x14ac:dyDescent="0.25">
      <c r="A7" s="320"/>
      <c r="B7" s="320"/>
      <c r="C7" s="320"/>
      <c r="D7" s="320"/>
      <c r="E7" s="320"/>
      <c r="F7" s="320"/>
      <c r="G7" s="320"/>
      <c r="H7" s="320"/>
    </row>
    <row r="8" spans="1:12" ht="48" customHeight="1" x14ac:dyDescent="0.25">
      <c r="A8" s="321" t="s">
        <v>150</v>
      </c>
      <c r="B8" s="321"/>
      <c r="C8" s="321"/>
      <c r="D8" s="321"/>
      <c r="E8" s="321"/>
      <c r="F8" s="321"/>
      <c r="G8" s="321"/>
      <c r="H8" s="321"/>
    </row>
    <row r="9" spans="1:12" s="81" customFormat="1" ht="26.25" customHeight="1" x14ac:dyDescent="0.25">
      <c r="A9" s="321" t="s">
        <v>32</v>
      </c>
      <c r="B9" s="321"/>
      <c r="C9" s="321"/>
      <c r="D9" s="321"/>
      <c r="E9" s="321"/>
      <c r="F9" s="321"/>
      <c r="G9" s="322"/>
      <c r="H9" s="322"/>
    </row>
    <row r="10" spans="1:12" ht="15.75" customHeight="1" x14ac:dyDescent="0.3">
      <c r="A10" s="82"/>
      <c r="B10" s="83"/>
      <c r="C10" s="83"/>
      <c r="D10" s="83"/>
      <c r="E10" s="83"/>
    </row>
    <row r="11" spans="1:12" ht="52.8" x14ac:dyDescent="0.3">
      <c r="A11" s="84"/>
      <c r="B11" s="85"/>
      <c r="C11" s="85"/>
      <c r="D11" s="86"/>
      <c r="E11" s="87"/>
      <c r="F11" s="88" t="s">
        <v>147</v>
      </c>
      <c r="G11" s="88" t="s">
        <v>149</v>
      </c>
      <c r="H11" s="88" t="s">
        <v>151</v>
      </c>
      <c r="I11" s="89"/>
    </row>
    <row r="12" spans="1:12" ht="27.75" customHeight="1" x14ac:dyDescent="0.3">
      <c r="A12" s="323" t="s">
        <v>33</v>
      </c>
      <c r="B12" s="324"/>
      <c r="C12" s="324"/>
      <c r="D12" s="324"/>
      <c r="E12" s="325"/>
      <c r="F12" s="90">
        <f>+F13+F14</f>
        <v>7857750</v>
      </c>
      <c r="G12" s="90">
        <f>G13+G14</f>
        <v>-29675</v>
      </c>
      <c r="H12" s="90">
        <f>+H13+H14</f>
        <v>7828075</v>
      </c>
      <c r="I12" s="91"/>
    </row>
    <row r="13" spans="1:12" ht="22.5" customHeight="1" x14ac:dyDescent="0.3">
      <c r="A13" s="326" t="s">
        <v>0</v>
      </c>
      <c r="B13" s="327"/>
      <c r="C13" s="327"/>
      <c r="D13" s="327"/>
      <c r="E13" s="328"/>
      <c r="F13" s="92">
        <v>7856250</v>
      </c>
      <c r="G13" s="92">
        <f>H13-F13</f>
        <v>-28675</v>
      </c>
      <c r="H13" s="92">
        <v>7827575</v>
      </c>
    </row>
    <row r="14" spans="1:12" ht="22.5" customHeight="1" x14ac:dyDescent="0.3">
      <c r="A14" s="329" t="s">
        <v>125</v>
      </c>
      <c r="B14" s="328"/>
      <c r="C14" s="328"/>
      <c r="D14" s="328"/>
      <c r="E14" s="328"/>
      <c r="F14" s="92">
        <v>1500</v>
      </c>
      <c r="G14" s="92">
        <f>H14-F14</f>
        <v>-1000</v>
      </c>
      <c r="H14" s="92">
        <v>500</v>
      </c>
    </row>
    <row r="15" spans="1:12" ht="22.5" customHeight="1" x14ac:dyDescent="0.3">
      <c r="A15" s="93" t="s">
        <v>34</v>
      </c>
      <c r="B15" s="142"/>
      <c r="C15" s="142"/>
      <c r="D15" s="142"/>
      <c r="E15" s="142"/>
      <c r="F15" s="90">
        <f>+F16+F17</f>
        <v>7857750</v>
      </c>
      <c r="G15" s="90">
        <f>+G16+G17</f>
        <v>-24431</v>
      </c>
      <c r="H15" s="90">
        <f>+H16+H17</f>
        <v>7833319</v>
      </c>
    </row>
    <row r="16" spans="1:12" ht="22.5" customHeight="1" x14ac:dyDescent="0.3">
      <c r="A16" s="330" t="s">
        <v>1</v>
      </c>
      <c r="B16" s="327"/>
      <c r="C16" s="327"/>
      <c r="D16" s="327"/>
      <c r="E16" s="331"/>
      <c r="F16" s="92">
        <v>7757100</v>
      </c>
      <c r="G16" s="92">
        <f>H16-F16</f>
        <v>-164420</v>
      </c>
      <c r="H16" s="92">
        <v>7592680</v>
      </c>
      <c r="I16" s="26"/>
      <c r="J16" s="26"/>
    </row>
    <row r="17" spans="1:11" ht="22.5" customHeight="1" x14ac:dyDescent="0.3">
      <c r="A17" s="332" t="s">
        <v>131</v>
      </c>
      <c r="B17" s="328"/>
      <c r="C17" s="328"/>
      <c r="D17" s="328"/>
      <c r="E17" s="328"/>
      <c r="F17" s="94">
        <v>100650</v>
      </c>
      <c r="G17" s="92">
        <f>H17-F17</f>
        <v>139989</v>
      </c>
      <c r="H17" s="94">
        <v>240639</v>
      </c>
      <c r="I17" s="26"/>
      <c r="J17" s="26"/>
    </row>
    <row r="18" spans="1:11" ht="22.5" customHeight="1" x14ac:dyDescent="0.3">
      <c r="A18" s="333" t="s">
        <v>2</v>
      </c>
      <c r="B18" s="324"/>
      <c r="C18" s="324"/>
      <c r="D18" s="324"/>
      <c r="E18" s="324"/>
      <c r="F18" s="95">
        <f>+F12-F15</f>
        <v>0</v>
      </c>
      <c r="G18" s="95">
        <f>+G12-G15</f>
        <v>-5244</v>
      </c>
      <c r="H18" s="95">
        <f>+H12-H15</f>
        <v>-5244</v>
      </c>
      <c r="J18" s="26"/>
    </row>
    <row r="19" spans="1:11" ht="25.5" customHeight="1" x14ac:dyDescent="0.25">
      <c r="A19" s="321"/>
      <c r="B19" s="334"/>
      <c r="C19" s="334"/>
      <c r="D19" s="334"/>
      <c r="E19" s="334"/>
      <c r="F19" s="335"/>
      <c r="G19" s="335"/>
      <c r="H19" s="335"/>
    </row>
    <row r="20" spans="1:11" ht="52.8" x14ac:dyDescent="0.3">
      <c r="A20" s="84"/>
      <c r="B20" s="85"/>
      <c r="C20" s="85"/>
      <c r="D20" s="86"/>
      <c r="E20" s="87"/>
      <c r="F20" s="88" t="s">
        <v>147</v>
      </c>
      <c r="G20" s="88" t="s">
        <v>149</v>
      </c>
      <c r="H20" s="88" t="s">
        <v>151</v>
      </c>
      <c r="J20" s="26"/>
    </row>
    <row r="21" spans="1:11" ht="30.75" customHeight="1" x14ac:dyDescent="0.3">
      <c r="A21" s="336" t="s">
        <v>132</v>
      </c>
      <c r="B21" s="337"/>
      <c r="C21" s="337"/>
      <c r="D21" s="337"/>
      <c r="E21" s="338"/>
      <c r="F21" s="96"/>
      <c r="G21" s="96"/>
      <c r="H21" s="97"/>
      <c r="J21" s="26"/>
    </row>
    <row r="22" spans="1:11" ht="34.5" customHeight="1" x14ac:dyDescent="0.3">
      <c r="A22" s="317" t="s">
        <v>133</v>
      </c>
      <c r="B22" s="318"/>
      <c r="C22" s="318"/>
      <c r="D22" s="318"/>
      <c r="E22" s="319"/>
      <c r="F22" s="98"/>
      <c r="G22" s="98">
        <v>5244</v>
      </c>
      <c r="H22" s="95">
        <v>5244</v>
      </c>
      <c r="J22" s="26"/>
    </row>
    <row r="23" spans="1:11" s="99" customFormat="1" ht="25.5" customHeight="1" x14ac:dyDescent="0.3">
      <c r="A23" s="343"/>
      <c r="B23" s="334"/>
      <c r="C23" s="334"/>
      <c r="D23" s="334"/>
      <c r="E23" s="334"/>
      <c r="F23" s="335"/>
      <c r="G23" s="335"/>
      <c r="H23" s="335"/>
      <c r="J23" s="100"/>
    </row>
    <row r="24" spans="1:11" s="99" customFormat="1" ht="52.8" x14ac:dyDescent="0.3">
      <c r="A24" s="84"/>
      <c r="B24" s="85"/>
      <c r="C24" s="85"/>
      <c r="D24" s="86"/>
      <c r="E24" s="87"/>
      <c r="F24" s="88" t="s">
        <v>147</v>
      </c>
      <c r="G24" s="88" t="s">
        <v>149</v>
      </c>
      <c r="H24" s="88" t="s">
        <v>151</v>
      </c>
      <c r="J24" s="100"/>
      <c r="K24" s="100"/>
    </row>
    <row r="25" spans="1:11" s="99" customFormat="1" ht="22.5" customHeight="1" x14ac:dyDescent="0.3">
      <c r="A25" s="326" t="s">
        <v>3</v>
      </c>
      <c r="B25" s="327"/>
      <c r="C25" s="327"/>
      <c r="D25" s="327"/>
      <c r="E25" s="327"/>
      <c r="F25" s="94"/>
      <c r="G25" s="94"/>
      <c r="H25" s="94"/>
      <c r="J25" s="100"/>
    </row>
    <row r="26" spans="1:11" s="99" customFormat="1" ht="33.75" customHeight="1" x14ac:dyDescent="0.3">
      <c r="A26" s="326" t="s">
        <v>4</v>
      </c>
      <c r="B26" s="327"/>
      <c r="C26" s="327"/>
      <c r="D26" s="327"/>
      <c r="E26" s="327"/>
      <c r="F26" s="94"/>
      <c r="G26" s="94"/>
      <c r="H26" s="94"/>
    </row>
    <row r="27" spans="1:11" s="99" customFormat="1" ht="22.5" customHeight="1" x14ac:dyDescent="0.3">
      <c r="A27" s="333" t="s">
        <v>5</v>
      </c>
      <c r="B27" s="324"/>
      <c r="C27" s="324"/>
      <c r="D27" s="324"/>
      <c r="E27" s="324"/>
      <c r="F27" s="90">
        <f>F25-F26</f>
        <v>0</v>
      </c>
      <c r="G27" s="90">
        <f>G25-G26</f>
        <v>0</v>
      </c>
      <c r="H27" s="90">
        <f>H25-H26</f>
        <v>0</v>
      </c>
      <c r="J27" s="101"/>
      <c r="K27" s="100"/>
    </row>
    <row r="28" spans="1:11" s="99" customFormat="1" ht="25.5" customHeight="1" x14ac:dyDescent="0.3">
      <c r="A28" s="343"/>
      <c r="B28" s="334"/>
      <c r="C28" s="334"/>
      <c r="D28" s="334"/>
      <c r="E28" s="334"/>
      <c r="F28" s="335"/>
      <c r="G28" s="335"/>
      <c r="H28" s="335"/>
    </row>
    <row r="29" spans="1:11" s="99" customFormat="1" ht="22.5" customHeight="1" x14ac:dyDescent="0.3">
      <c r="A29" s="330" t="s">
        <v>6</v>
      </c>
      <c r="B29" s="327"/>
      <c r="C29" s="327"/>
      <c r="D29" s="327"/>
      <c r="E29" s="327"/>
      <c r="F29" s="94">
        <f>IF((F18+F22+F27)&lt;&gt;0,"NESLAGANJE ZBROJA",(F18+F22+F27))</f>
        <v>0</v>
      </c>
      <c r="G29" s="94">
        <f>IF((G18+G22+G27)&lt;&gt;0,"NESLAGANJE ZBROJA",(G18+G22+G27))</f>
        <v>0</v>
      </c>
      <c r="H29" s="94">
        <f>IF((H18+H22+H27)&lt;&gt;0,"NESLAGANJE ZBROJA",(H18+H22+H27))</f>
        <v>0</v>
      </c>
    </row>
    <row r="30" spans="1:11" s="99" customFormat="1" ht="18" customHeight="1" x14ac:dyDescent="0.3">
      <c r="A30" s="102"/>
      <c r="B30" s="83"/>
      <c r="C30" s="83"/>
      <c r="D30" s="83"/>
      <c r="E30" s="83"/>
    </row>
    <row r="31" spans="1:11" ht="42" hidden="1" customHeight="1" x14ac:dyDescent="0.3">
      <c r="A31" s="339" t="s">
        <v>134</v>
      </c>
      <c r="B31" s="340"/>
      <c r="C31" s="340"/>
      <c r="D31" s="340"/>
      <c r="E31" s="340"/>
      <c r="F31" s="340"/>
      <c r="G31" s="340"/>
      <c r="H31" s="340"/>
    </row>
    <row r="32" spans="1:11" x14ac:dyDescent="0.25">
      <c r="E32" s="103"/>
    </row>
    <row r="37" spans="1:8" s="81" customFormat="1" ht="15" x14ac:dyDescent="0.25">
      <c r="A37" s="81" t="s">
        <v>407</v>
      </c>
      <c r="D37" s="143"/>
      <c r="G37" s="341" t="s">
        <v>148</v>
      </c>
      <c r="H37" s="341"/>
    </row>
    <row r="38" spans="1:8" s="81" customFormat="1" ht="15" x14ac:dyDescent="0.25">
      <c r="A38" s="81" t="s">
        <v>409</v>
      </c>
      <c r="D38" s="143"/>
    </row>
    <row r="39" spans="1:8" s="81" customFormat="1" ht="15" x14ac:dyDescent="0.25">
      <c r="D39" s="143"/>
      <c r="F39" s="144"/>
      <c r="G39" s="145"/>
      <c r="H39" s="145"/>
    </row>
    <row r="40" spans="1:8" s="81" customFormat="1" ht="15" x14ac:dyDescent="0.25">
      <c r="A40" s="81" t="s">
        <v>408</v>
      </c>
      <c r="D40" s="143"/>
      <c r="F40" s="144"/>
      <c r="G40" s="342" t="s">
        <v>152</v>
      </c>
      <c r="H40" s="342"/>
    </row>
    <row r="41" spans="1:8" x14ac:dyDescent="0.25">
      <c r="E41" s="104"/>
      <c r="F41" s="26"/>
      <c r="G41" s="26"/>
      <c r="H41" s="26"/>
    </row>
    <row r="42" spans="1:8" x14ac:dyDescent="0.25">
      <c r="E42" s="104"/>
      <c r="F42" s="26"/>
      <c r="G42" s="26"/>
      <c r="H42" s="26"/>
    </row>
    <row r="43" spans="1:8" x14ac:dyDescent="0.25">
      <c r="E43" s="104"/>
    </row>
    <row r="48" spans="1:8" x14ac:dyDescent="0.25">
      <c r="F48" s="26"/>
    </row>
    <row r="49" spans="6:6" x14ac:dyDescent="0.25">
      <c r="F49" s="26"/>
    </row>
    <row r="50" spans="6:6" x14ac:dyDescent="0.25">
      <c r="F50" s="26"/>
    </row>
  </sheetData>
  <mergeCells count="21">
    <mergeCell ref="A31:H31"/>
    <mergeCell ref="G37:H37"/>
    <mergeCell ref="G40:H40"/>
    <mergeCell ref="A23:H23"/>
    <mergeCell ref="A25:E25"/>
    <mergeCell ref="A26:E26"/>
    <mergeCell ref="A27:E27"/>
    <mergeCell ref="A28:H28"/>
    <mergeCell ref="A29:E29"/>
    <mergeCell ref="A22:E22"/>
    <mergeCell ref="A7:H7"/>
    <mergeCell ref="A8:H8"/>
    <mergeCell ref="A9:H9"/>
    <mergeCell ref="A12:E12"/>
    <mergeCell ref="A13:E13"/>
    <mergeCell ref="A14:E14"/>
    <mergeCell ref="A16:E16"/>
    <mergeCell ref="A17:E17"/>
    <mergeCell ref="A18:E18"/>
    <mergeCell ref="A19:H19"/>
    <mergeCell ref="A21:E21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5"/>
  <sheetViews>
    <sheetView view="pageBreakPreview" zoomScale="60" zoomScaleNormal="100" workbookViewId="0">
      <selection activeCell="C4" sqref="C4"/>
    </sheetView>
  </sheetViews>
  <sheetFormatPr defaultColWidth="11.44140625" defaultRowHeight="13.2" x14ac:dyDescent="0.25"/>
  <cols>
    <col min="1" max="1" width="16" style="18" customWidth="1"/>
    <col min="2" max="3" width="17.5546875" style="18" customWidth="1"/>
    <col min="4" max="4" width="17.5546875" style="30" customWidth="1"/>
    <col min="5" max="5" width="17.5546875" style="37" customWidth="1"/>
    <col min="6" max="6" width="17.5546875" style="37" hidden="1" customWidth="1"/>
    <col min="7" max="7" width="17.5546875" style="37" customWidth="1"/>
    <col min="8" max="8" width="17.5546875" style="37" hidden="1" customWidth="1"/>
    <col min="9" max="9" width="17.5546875" style="152" customWidth="1"/>
    <col min="10" max="10" width="14.21875" style="123" customWidth="1"/>
    <col min="11" max="11" width="12.6640625" style="123" customWidth="1"/>
    <col min="12" max="12" width="11.5546875" style="123" bestFit="1" customWidth="1"/>
    <col min="13" max="13" width="12.88671875" style="123" bestFit="1" customWidth="1"/>
    <col min="14" max="14" width="20.21875" style="123" customWidth="1"/>
    <col min="15" max="16384" width="11.44140625" style="37"/>
  </cols>
  <sheetData>
    <row r="1" spans="1:14" ht="24" customHeight="1" x14ac:dyDescent="0.25">
      <c r="A1" s="345" t="s">
        <v>7</v>
      </c>
      <c r="B1" s="345"/>
      <c r="C1" s="345"/>
      <c r="D1" s="345"/>
      <c r="E1" s="345"/>
      <c r="F1" s="345"/>
      <c r="G1" s="345"/>
      <c r="H1" s="345"/>
      <c r="I1" s="37"/>
    </row>
    <row r="2" spans="1:14" s="1" customFormat="1" ht="13.8" thickBot="1" x14ac:dyDescent="0.3">
      <c r="A2" s="9"/>
      <c r="J2" s="119"/>
      <c r="K2" s="119"/>
      <c r="L2" s="119"/>
      <c r="M2" s="119"/>
      <c r="N2" s="119"/>
    </row>
    <row r="3" spans="1:14" s="1" customFormat="1" ht="27" thickBot="1" x14ac:dyDescent="0.3">
      <c r="A3" s="35" t="s">
        <v>8</v>
      </c>
      <c r="B3" s="349" t="s">
        <v>136</v>
      </c>
      <c r="C3" s="350"/>
      <c r="D3" s="350"/>
      <c r="E3" s="350"/>
      <c r="F3" s="350"/>
      <c r="G3" s="350"/>
      <c r="H3" s="350"/>
      <c r="I3" s="351"/>
      <c r="J3" s="119"/>
      <c r="K3" s="119"/>
      <c r="L3" s="119"/>
      <c r="M3" s="119"/>
      <c r="N3" s="119"/>
    </row>
    <row r="4" spans="1:14" s="1" customFormat="1" ht="66.599999999999994" thickBot="1" x14ac:dyDescent="0.3">
      <c r="A4" s="36" t="s">
        <v>9</v>
      </c>
      <c r="B4" s="11" t="s">
        <v>10</v>
      </c>
      <c r="C4" s="12" t="s">
        <v>11</v>
      </c>
      <c r="D4" s="12" t="s">
        <v>12</v>
      </c>
      <c r="E4" s="12" t="s">
        <v>13</v>
      </c>
      <c r="F4" s="80" t="s">
        <v>14</v>
      </c>
      <c r="G4" s="12" t="s">
        <v>126</v>
      </c>
      <c r="H4" s="133" t="s">
        <v>15</v>
      </c>
      <c r="I4" s="125" t="s">
        <v>153</v>
      </c>
      <c r="J4" s="126"/>
      <c r="K4" s="127"/>
      <c r="L4" s="127"/>
      <c r="M4" s="127"/>
      <c r="N4" s="128"/>
    </row>
    <row r="5" spans="1:14" s="1" customFormat="1" x14ac:dyDescent="0.25">
      <c r="A5" s="2">
        <v>63612</v>
      </c>
      <c r="B5" s="105"/>
      <c r="C5" s="3"/>
      <c r="D5" s="4"/>
      <c r="E5" s="114">
        <v>4412250</v>
      </c>
      <c r="F5" s="6"/>
      <c r="G5" s="5"/>
      <c r="H5" s="113"/>
      <c r="I5" s="113"/>
      <c r="J5" s="119"/>
      <c r="K5" s="119"/>
      <c r="L5" s="129"/>
      <c r="M5" s="130"/>
      <c r="N5" s="119"/>
    </row>
    <row r="6" spans="1:14" s="1" customFormat="1" x14ac:dyDescent="0.25">
      <c r="A6" s="304">
        <v>64132</v>
      </c>
      <c r="B6" s="305"/>
      <c r="C6" s="298">
        <v>10</v>
      </c>
      <c r="D6" s="298"/>
      <c r="E6" s="306"/>
      <c r="F6" s="307"/>
      <c r="G6" s="298"/>
      <c r="H6" s="298"/>
      <c r="I6" s="298"/>
      <c r="J6" s="131"/>
      <c r="K6" s="130"/>
      <c r="L6" s="129"/>
      <c r="M6" s="130"/>
      <c r="N6" s="131"/>
    </row>
    <row r="7" spans="1:14" s="1" customFormat="1" x14ac:dyDescent="0.25">
      <c r="A7" s="304">
        <v>64151</v>
      </c>
      <c r="B7" s="305"/>
      <c r="C7" s="298">
        <v>140</v>
      </c>
      <c r="D7" s="308"/>
      <c r="E7" s="306"/>
      <c r="F7" s="307"/>
      <c r="G7" s="298"/>
      <c r="H7" s="298"/>
      <c r="I7" s="298"/>
      <c r="J7" s="119"/>
      <c r="K7" s="129"/>
      <c r="L7" s="129"/>
      <c r="M7" s="129"/>
      <c r="N7" s="119"/>
    </row>
    <row r="8" spans="1:14" s="1" customFormat="1" x14ac:dyDescent="0.25">
      <c r="A8" s="304">
        <v>65264</v>
      </c>
      <c r="B8" s="305"/>
      <c r="C8" s="308"/>
      <c r="D8" s="298">
        <v>1381000</v>
      </c>
      <c r="E8" s="306"/>
      <c r="F8" s="307"/>
      <c r="G8" s="298"/>
      <c r="H8" s="298"/>
      <c r="I8" s="298"/>
      <c r="J8" s="119"/>
      <c r="K8" s="129"/>
      <c r="L8" s="129"/>
      <c r="M8" s="129"/>
      <c r="N8" s="119"/>
    </row>
    <row r="9" spans="1:14" s="1" customFormat="1" x14ac:dyDescent="0.25">
      <c r="A9" s="304">
        <v>65267</v>
      </c>
      <c r="B9" s="308"/>
      <c r="C9" s="298"/>
      <c r="D9" s="298"/>
      <c r="E9" s="306"/>
      <c r="F9" s="307"/>
      <c r="G9" s="298">
        <v>5250</v>
      </c>
      <c r="H9" s="298"/>
      <c r="I9" s="298"/>
      <c r="J9" s="119"/>
      <c r="K9" s="129"/>
      <c r="L9" s="129"/>
      <c r="M9" s="129"/>
      <c r="N9" s="119"/>
    </row>
    <row r="10" spans="1:14" s="1" customFormat="1" x14ac:dyDescent="0.25">
      <c r="A10" s="304">
        <v>65269</v>
      </c>
      <c r="B10" s="305"/>
      <c r="C10" s="298"/>
      <c r="D10" s="298">
        <v>500</v>
      </c>
      <c r="E10" s="306"/>
      <c r="F10" s="307"/>
      <c r="G10" s="298"/>
      <c r="H10" s="298"/>
      <c r="I10" s="298"/>
      <c r="J10" s="119"/>
      <c r="K10" s="129"/>
      <c r="L10" s="129"/>
      <c r="M10" s="129"/>
      <c r="N10" s="119"/>
    </row>
    <row r="11" spans="1:14" s="1" customFormat="1" x14ac:dyDescent="0.25">
      <c r="A11" s="304">
        <v>66142</v>
      </c>
      <c r="B11" s="305"/>
      <c r="C11" s="298">
        <v>100</v>
      </c>
      <c r="D11" s="298"/>
      <c r="E11" s="306"/>
      <c r="F11" s="307"/>
      <c r="G11" s="298"/>
      <c r="H11" s="298"/>
      <c r="I11" s="298"/>
      <c r="J11" s="119"/>
      <c r="K11" s="129"/>
      <c r="L11" s="129"/>
      <c r="M11" s="129"/>
      <c r="N11" s="119"/>
    </row>
    <row r="12" spans="1:14" s="1" customFormat="1" x14ac:dyDescent="0.25">
      <c r="A12" s="304">
        <v>66151</v>
      </c>
      <c r="B12" s="305"/>
      <c r="C12" s="298">
        <v>20000</v>
      </c>
      <c r="D12" s="298"/>
      <c r="E12" s="306"/>
      <c r="F12" s="307"/>
      <c r="G12" s="298"/>
      <c r="H12" s="298"/>
      <c r="I12" s="298"/>
      <c r="J12" s="119"/>
      <c r="K12" s="129"/>
      <c r="L12" s="129"/>
      <c r="M12" s="129"/>
      <c r="N12" s="119"/>
    </row>
    <row r="13" spans="1:14" s="1" customFormat="1" x14ac:dyDescent="0.25">
      <c r="A13" s="304">
        <v>67111</v>
      </c>
      <c r="B13" s="305">
        <v>1974625</v>
      </c>
      <c r="C13" s="298"/>
      <c r="D13" s="298"/>
      <c r="E13" s="306"/>
      <c r="F13" s="307"/>
      <c r="G13" s="298"/>
      <c r="H13" s="298"/>
      <c r="I13" s="298"/>
      <c r="J13" s="119"/>
      <c r="K13" s="129"/>
      <c r="L13" s="129"/>
      <c r="M13" s="129"/>
      <c r="N13" s="119"/>
    </row>
    <row r="14" spans="1:14" s="1" customFormat="1" x14ac:dyDescent="0.25">
      <c r="A14" s="304">
        <v>67121</v>
      </c>
      <c r="B14" s="305">
        <v>43700</v>
      </c>
      <c r="C14" s="298"/>
      <c r="D14" s="298"/>
      <c r="E14" s="306"/>
      <c r="F14" s="307"/>
      <c r="G14" s="298"/>
      <c r="H14" s="298"/>
      <c r="I14" s="298"/>
      <c r="J14" s="119"/>
      <c r="K14" s="129"/>
      <c r="L14" s="129"/>
      <c r="M14" s="129"/>
      <c r="N14" s="119"/>
    </row>
    <row r="15" spans="1:14" s="1" customFormat="1" x14ac:dyDescent="0.25">
      <c r="A15" s="304">
        <v>68311</v>
      </c>
      <c r="B15" s="305"/>
      <c r="C15" s="298">
        <v>6000</v>
      </c>
      <c r="D15" s="298"/>
      <c r="E15" s="306"/>
      <c r="F15" s="307"/>
      <c r="G15" s="298"/>
      <c r="H15" s="298"/>
      <c r="I15" s="298"/>
      <c r="J15" s="119"/>
      <c r="K15" s="129"/>
      <c r="L15" s="129"/>
      <c r="M15" s="129"/>
      <c r="N15" s="119"/>
    </row>
    <row r="16" spans="1:14" s="1" customFormat="1" x14ac:dyDescent="0.25">
      <c r="A16" s="304">
        <v>72119</v>
      </c>
      <c r="B16" s="305"/>
      <c r="C16" s="298"/>
      <c r="D16" s="298"/>
      <c r="E16" s="306"/>
      <c r="F16" s="307"/>
      <c r="G16" s="298">
        <v>500</v>
      </c>
      <c r="H16" s="298"/>
      <c r="I16" s="298"/>
      <c r="J16" s="131"/>
      <c r="K16" s="130"/>
      <c r="L16" s="129"/>
      <c r="M16" s="129"/>
      <c r="N16" s="119"/>
    </row>
    <row r="17" spans="1:14" s="1" customFormat="1" ht="13.8" thickBot="1" x14ac:dyDescent="0.3">
      <c r="A17" s="13">
        <v>92211</v>
      </c>
      <c r="B17" s="106"/>
      <c r="C17" s="14"/>
      <c r="D17" s="14"/>
      <c r="E17" s="115"/>
      <c r="F17" s="15"/>
      <c r="G17" s="14"/>
      <c r="H17" s="14"/>
      <c r="I17" s="153">
        <v>5243.86</v>
      </c>
      <c r="J17" s="131"/>
      <c r="K17" s="130"/>
      <c r="L17" s="129"/>
      <c r="M17" s="129"/>
      <c r="N17" s="119"/>
    </row>
    <row r="18" spans="1:14" s="118" customFormat="1" ht="30" customHeight="1" thickBot="1" x14ac:dyDescent="0.3">
      <c r="A18" s="116" t="s">
        <v>16</v>
      </c>
      <c r="B18" s="117">
        <f t="shared" ref="B18:I18" si="0">SUM(B5:B17)</f>
        <v>2018325</v>
      </c>
      <c r="C18" s="117">
        <f t="shared" si="0"/>
        <v>26250</v>
      </c>
      <c r="D18" s="117">
        <f>SUM(D5:D17)</f>
        <v>1381500</v>
      </c>
      <c r="E18" s="117">
        <f t="shared" si="0"/>
        <v>4412250</v>
      </c>
      <c r="F18" s="117">
        <f t="shared" si="0"/>
        <v>0</v>
      </c>
      <c r="G18" s="120">
        <f t="shared" si="0"/>
        <v>5750</v>
      </c>
      <c r="H18" s="120">
        <f t="shared" si="0"/>
        <v>0</v>
      </c>
      <c r="I18" s="154">
        <f t="shared" si="0"/>
        <v>5243.86</v>
      </c>
      <c r="J18" s="132"/>
      <c r="K18" s="132"/>
      <c r="L18" s="132"/>
      <c r="M18" s="132"/>
      <c r="N18" s="132"/>
    </row>
    <row r="19" spans="1:14" s="1" customFormat="1" ht="28.5" customHeight="1" thickBot="1" x14ac:dyDescent="0.3">
      <c r="A19" s="16" t="s">
        <v>135</v>
      </c>
      <c r="B19" s="346">
        <f>B18+C18+D18+E18+F18+G18+H18+I18</f>
        <v>7849318.8600000003</v>
      </c>
      <c r="C19" s="347"/>
      <c r="D19" s="347"/>
      <c r="E19" s="347"/>
      <c r="F19" s="347"/>
      <c r="G19" s="348"/>
      <c r="H19" s="134"/>
      <c r="I19" s="134"/>
      <c r="J19" s="119"/>
      <c r="K19" s="119"/>
      <c r="L19" s="119"/>
      <c r="M19" s="119"/>
      <c r="N19" s="119"/>
    </row>
    <row r="20" spans="1:14" ht="13.8" thickBot="1" x14ac:dyDescent="0.3">
      <c r="A20" s="38"/>
      <c r="B20" s="38"/>
      <c r="C20" s="38"/>
      <c r="D20" s="8"/>
      <c r="E20" s="17"/>
      <c r="H20" s="10"/>
      <c r="I20" s="10"/>
    </row>
    <row r="21" spans="1:14" ht="13.8" thickBot="1" x14ac:dyDescent="0.3">
      <c r="D21" s="154"/>
      <c r="E21" s="58"/>
    </row>
    <row r="22" spans="1:14" x14ac:dyDescent="0.25">
      <c r="D22" s="20"/>
      <c r="E22" s="21"/>
    </row>
    <row r="23" spans="1:14" x14ac:dyDescent="0.25">
      <c r="D23" s="20"/>
      <c r="E23" s="21"/>
    </row>
    <row r="24" spans="1:14" x14ac:dyDescent="0.25">
      <c r="D24" s="57"/>
      <c r="E24" s="58"/>
    </row>
    <row r="25" spans="1:14" x14ac:dyDescent="0.25">
      <c r="D25" s="63"/>
      <c r="E25" s="61"/>
    </row>
    <row r="26" spans="1:14" x14ac:dyDescent="0.25">
      <c r="D26" s="57"/>
      <c r="E26" s="58"/>
    </row>
    <row r="27" spans="1:14" x14ac:dyDescent="0.25">
      <c r="D27" s="57"/>
      <c r="E27" s="58"/>
    </row>
    <row r="28" spans="1:14" x14ac:dyDescent="0.25">
      <c r="D28" s="63"/>
      <c r="E28" s="61"/>
    </row>
    <row r="29" spans="1:14" x14ac:dyDescent="0.25">
      <c r="D29" s="57"/>
      <c r="E29" s="58"/>
    </row>
    <row r="30" spans="1:14" x14ac:dyDescent="0.25">
      <c r="D30" s="20"/>
      <c r="E30" s="21"/>
    </row>
    <row r="31" spans="1:14" x14ac:dyDescent="0.25">
      <c r="D31" s="63"/>
      <c r="E31" s="24"/>
    </row>
    <row r="32" spans="1:14" x14ac:dyDescent="0.25">
      <c r="D32" s="62"/>
      <c r="E32" s="21"/>
    </row>
    <row r="33" spans="2:5" x14ac:dyDescent="0.25">
      <c r="D33" s="63"/>
      <c r="E33" s="61"/>
    </row>
    <row r="34" spans="2:5" x14ac:dyDescent="0.25">
      <c r="D34" s="57"/>
      <c r="E34" s="58"/>
    </row>
    <row r="35" spans="2:5" x14ac:dyDescent="0.25">
      <c r="C35" s="19"/>
      <c r="D35" s="57"/>
      <c r="E35" s="59"/>
    </row>
    <row r="36" spans="2:5" x14ac:dyDescent="0.25">
      <c r="D36" s="62"/>
      <c r="E36" s="61"/>
    </row>
    <row r="37" spans="2:5" x14ac:dyDescent="0.25">
      <c r="D37" s="62"/>
      <c r="E37" s="21"/>
    </row>
    <row r="38" spans="2:5" x14ac:dyDescent="0.25">
      <c r="C38" s="19"/>
      <c r="D38" s="62"/>
      <c r="E38" s="25"/>
    </row>
    <row r="39" spans="2:5" x14ac:dyDescent="0.25">
      <c r="C39" s="19"/>
      <c r="D39" s="63"/>
      <c r="E39" s="64"/>
    </row>
    <row r="40" spans="2:5" x14ac:dyDescent="0.25">
      <c r="D40" s="57"/>
      <c r="E40" s="58"/>
    </row>
    <row r="41" spans="2:5" x14ac:dyDescent="0.25">
      <c r="D41" s="23"/>
      <c r="E41" s="26"/>
    </row>
    <row r="42" spans="2:5" ht="11.25" customHeight="1" x14ac:dyDescent="0.25">
      <c r="D42" s="20"/>
      <c r="E42" s="21"/>
    </row>
    <row r="43" spans="2:5" ht="24" customHeight="1" x14ac:dyDescent="0.25">
      <c r="B43" s="19"/>
      <c r="D43" s="20"/>
      <c r="E43" s="27"/>
    </row>
    <row r="44" spans="2:5" ht="15" customHeight="1" x14ac:dyDescent="0.25">
      <c r="C44" s="19"/>
      <c r="D44" s="20"/>
      <c r="E44" s="27"/>
    </row>
    <row r="45" spans="2:5" ht="11.25" customHeight="1" x14ac:dyDescent="0.25">
      <c r="D45" s="23"/>
      <c r="E45" s="24"/>
    </row>
    <row r="46" spans="2:5" x14ac:dyDescent="0.25">
      <c r="D46" s="20"/>
      <c r="E46" s="21"/>
    </row>
    <row r="47" spans="2:5" ht="13.5" customHeight="1" x14ac:dyDescent="0.25">
      <c r="B47" s="19"/>
      <c r="D47" s="20"/>
      <c r="E47" s="28"/>
    </row>
    <row r="48" spans="2:5" ht="12.75" customHeight="1" x14ac:dyDescent="0.25">
      <c r="C48" s="19"/>
      <c r="D48" s="20"/>
      <c r="E48" s="59"/>
    </row>
    <row r="49" spans="1:5" ht="12.75" customHeight="1" x14ac:dyDescent="0.25">
      <c r="C49" s="19"/>
      <c r="D49" s="63"/>
      <c r="E49" s="64"/>
    </row>
    <row r="50" spans="1:5" x14ac:dyDescent="0.25">
      <c r="D50" s="57"/>
      <c r="E50" s="58"/>
    </row>
    <row r="51" spans="1:5" x14ac:dyDescent="0.25">
      <c r="C51" s="19"/>
      <c r="D51" s="57"/>
      <c r="E51" s="25"/>
    </row>
    <row r="52" spans="1:5" x14ac:dyDescent="0.25">
      <c r="D52" s="23"/>
      <c r="E52" s="24"/>
    </row>
    <row r="53" spans="1:5" x14ac:dyDescent="0.25">
      <c r="D53" s="20"/>
      <c r="E53" s="21"/>
    </row>
    <row r="54" spans="1:5" x14ac:dyDescent="0.25">
      <c r="D54" s="57"/>
      <c r="E54" s="58"/>
    </row>
    <row r="55" spans="1:5" ht="19.5" customHeight="1" x14ac:dyDescent="0.25">
      <c r="A55" s="67"/>
      <c r="B55" s="38"/>
      <c r="C55" s="38"/>
      <c r="D55" s="38"/>
      <c r="E55" s="67"/>
    </row>
    <row r="56" spans="1:5" ht="15" customHeight="1" x14ac:dyDescent="0.25">
      <c r="A56" s="19"/>
      <c r="D56" s="69"/>
      <c r="E56" s="67"/>
    </row>
    <row r="57" spans="1:5" x14ac:dyDescent="0.25">
      <c r="A57" s="19"/>
      <c r="B57" s="19"/>
      <c r="D57" s="69"/>
      <c r="E57" s="59"/>
    </row>
    <row r="58" spans="1:5" x14ac:dyDescent="0.25">
      <c r="C58" s="19"/>
      <c r="D58" s="57"/>
      <c r="E58" s="67"/>
    </row>
    <row r="59" spans="1:5" x14ac:dyDescent="0.25">
      <c r="D59" s="60"/>
      <c r="E59" s="61"/>
    </row>
    <row r="60" spans="1:5" x14ac:dyDescent="0.25">
      <c r="B60" s="19"/>
      <c r="D60" s="57"/>
      <c r="E60" s="59"/>
    </row>
    <row r="61" spans="1:5" x14ac:dyDescent="0.25">
      <c r="C61" s="19"/>
      <c r="D61" s="57"/>
      <c r="E61" s="59"/>
    </row>
    <row r="62" spans="1:5" x14ac:dyDescent="0.25">
      <c r="D62" s="63"/>
      <c r="E62" s="64"/>
    </row>
    <row r="63" spans="1:5" ht="22.5" customHeight="1" x14ac:dyDescent="0.25">
      <c r="C63" s="19"/>
      <c r="D63" s="57"/>
      <c r="E63" s="65"/>
    </row>
    <row r="64" spans="1:5" x14ac:dyDescent="0.25">
      <c r="D64" s="57"/>
      <c r="E64" s="64"/>
    </row>
    <row r="65" spans="1:5" x14ac:dyDescent="0.25">
      <c r="B65" s="19"/>
      <c r="D65" s="62"/>
      <c r="E65" s="67"/>
    </row>
    <row r="66" spans="1:5" x14ac:dyDescent="0.25">
      <c r="C66" s="19"/>
      <c r="D66" s="62"/>
      <c r="E66" s="68"/>
    </row>
    <row r="67" spans="1:5" x14ac:dyDescent="0.25">
      <c r="D67" s="63"/>
      <c r="E67" s="61"/>
    </row>
    <row r="68" spans="1:5" ht="13.5" customHeight="1" x14ac:dyDescent="0.25">
      <c r="A68" s="19"/>
      <c r="D68" s="69"/>
      <c r="E68" s="67"/>
    </row>
    <row r="69" spans="1:5" ht="13.5" customHeight="1" x14ac:dyDescent="0.25">
      <c r="B69" s="19"/>
      <c r="D69" s="57"/>
      <c r="E69" s="67"/>
    </row>
    <row r="70" spans="1:5" ht="13.5" customHeight="1" x14ac:dyDescent="0.25">
      <c r="C70" s="19"/>
      <c r="D70" s="57"/>
      <c r="E70" s="59"/>
    </row>
    <row r="71" spans="1:5" x14ac:dyDescent="0.25">
      <c r="C71" s="19"/>
      <c r="D71" s="63"/>
      <c r="E71" s="61"/>
    </row>
    <row r="72" spans="1:5" x14ac:dyDescent="0.25">
      <c r="C72" s="19"/>
      <c r="D72" s="57"/>
      <c r="E72" s="59"/>
    </row>
    <row r="73" spans="1:5" x14ac:dyDescent="0.25">
      <c r="D73" s="23"/>
      <c r="E73" s="24"/>
    </row>
    <row r="74" spans="1:5" x14ac:dyDescent="0.25">
      <c r="C74" s="19"/>
      <c r="D74" s="62"/>
      <c r="E74" s="25"/>
    </row>
    <row r="75" spans="1:5" x14ac:dyDescent="0.25">
      <c r="C75" s="19"/>
      <c r="D75" s="63"/>
      <c r="E75" s="64"/>
    </row>
    <row r="76" spans="1:5" x14ac:dyDescent="0.25">
      <c r="D76" s="23"/>
      <c r="E76" s="29"/>
    </row>
    <row r="77" spans="1:5" x14ac:dyDescent="0.25">
      <c r="B77" s="19"/>
      <c r="D77" s="20"/>
      <c r="E77" s="28"/>
    </row>
    <row r="78" spans="1:5" x14ac:dyDescent="0.25">
      <c r="C78" s="19"/>
      <c r="D78" s="20"/>
      <c r="E78" s="59"/>
    </row>
    <row r="79" spans="1:5" x14ac:dyDescent="0.25">
      <c r="C79" s="19"/>
      <c r="D79" s="63"/>
      <c r="E79" s="64"/>
    </row>
    <row r="80" spans="1:5" x14ac:dyDescent="0.25">
      <c r="C80" s="19"/>
      <c r="D80" s="63"/>
      <c r="E80" s="64"/>
    </row>
    <row r="81" spans="1:5" x14ac:dyDescent="0.25">
      <c r="D81" s="57"/>
      <c r="E81" s="58"/>
    </row>
    <row r="82" spans="1:5" ht="18" customHeight="1" x14ac:dyDescent="0.25">
      <c r="A82" s="344"/>
      <c r="B82" s="344"/>
      <c r="C82" s="344"/>
      <c r="D82" s="344"/>
      <c r="E82" s="344"/>
    </row>
    <row r="83" spans="1:5" ht="28.5" customHeight="1" x14ac:dyDescent="0.25">
      <c r="A83" s="70"/>
      <c r="B83" s="70"/>
      <c r="C83" s="70"/>
      <c r="D83" s="71"/>
      <c r="E83" s="22"/>
    </row>
    <row r="85" spans="1:5" x14ac:dyDescent="0.25">
      <c r="A85" s="19"/>
      <c r="B85" s="19"/>
      <c r="C85" s="19"/>
      <c r="D85" s="31"/>
      <c r="E85" s="7"/>
    </row>
    <row r="86" spans="1:5" x14ac:dyDescent="0.25">
      <c r="A86" s="19"/>
      <c r="B86" s="19"/>
      <c r="C86" s="19"/>
      <c r="D86" s="31"/>
      <c r="E86" s="7"/>
    </row>
    <row r="87" spans="1:5" ht="17.25" customHeight="1" x14ac:dyDescent="0.25">
      <c r="A87" s="19"/>
      <c r="B87" s="19"/>
      <c r="C87" s="19"/>
      <c r="D87" s="31"/>
      <c r="E87" s="7"/>
    </row>
    <row r="88" spans="1:5" ht="13.5" customHeight="1" x14ac:dyDescent="0.25">
      <c r="A88" s="19"/>
      <c r="B88" s="19"/>
      <c r="C88" s="19"/>
      <c r="D88" s="31"/>
      <c r="E88" s="7"/>
    </row>
    <row r="89" spans="1:5" x14ac:dyDescent="0.25">
      <c r="A89" s="19"/>
      <c r="B89" s="19"/>
      <c r="C89" s="19"/>
      <c r="D89" s="31"/>
      <c r="E89" s="7"/>
    </row>
    <row r="90" spans="1:5" x14ac:dyDescent="0.25">
      <c r="A90" s="19"/>
      <c r="B90" s="19"/>
      <c r="C90" s="19"/>
    </row>
    <row r="91" spans="1:5" x14ac:dyDescent="0.25">
      <c r="A91" s="19"/>
      <c r="B91" s="19"/>
      <c r="C91" s="19"/>
      <c r="D91" s="31"/>
      <c r="E91" s="7"/>
    </row>
    <row r="92" spans="1:5" x14ac:dyDescent="0.25">
      <c r="A92" s="19"/>
      <c r="B92" s="19"/>
      <c r="C92" s="19"/>
      <c r="D92" s="31"/>
      <c r="E92" s="32"/>
    </row>
    <row r="93" spans="1:5" x14ac:dyDescent="0.25">
      <c r="A93" s="19"/>
      <c r="B93" s="19"/>
      <c r="C93" s="19"/>
      <c r="D93" s="31"/>
      <c r="E93" s="7"/>
    </row>
    <row r="94" spans="1:5" ht="22.5" customHeight="1" x14ac:dyDescent="0.25">
      <c r="A94" s="19"/>
      <c r="B94" s="19"/>
      <c r="C94" s="19"/>
      <c r="D94" s="31"/>
      <c r="E94" s="65"/>
    </row>
    <row r="95" spans="1:5" ht="22.5" customHeight="1" x14ac:dyDescent="0.25">
      <c r="D95" s="63"/>
      <c r="E95" s="66"/>
    </row>
  </sheetData>
  <mergeCells count="4">
    <mergeCell ref="A82:E82"/>
    <mergeCell ref="A1:H1"/>
    <mergeCell ref="B19:G19"/>
    <mergeCell ref="B3:I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8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showGridLines="0" view="pageBreakPreview" topLeftCell="B1" zoomScale="60" zoomScaleNormal="100" workbookViewId="0">
      <selection activeCell="F2" sqref="F2"/>
    </sheetView>
  </sheetViews>
  <sheetFormatPr defaultColWidth="9.109375" defaultRowHeight="11.4" x14ac:dyDescent="0.2"/>
  <cols>
    <col min="1" max="1" width="9.33203125" style="39" hidden="1" customWidth="1"/>
    <col min="2" max="2" width="11.33203125" style="45" customWidth="1"/>
    <col min="3" max="3" width="59" style="76" customWidth="1"/>
    <col min="4" max="6" width="15.6640625" style="51" customWidth="1"/>
    <col min="7" max="7" width="9.109375" style="49"/>
    <col min="8" max="8" width="14.5546875" style="49" bestFit="1" customWidth="1"/>
    <col min="9" max="16384" width="9.109375" style="49"/>
  </cols>
  <sheetData>
    <row r="1" spans="1:8" ht="12" thickBot="1" x14ac:dyDescent="0.25">
      <c r="C1" s="352"/>
      <c r="D1" s="353"/>
      <c r="E1" s="353"/>
      <c r="F1" s="353"/>
    </row>
    <row r="2" spans="1:8" ht="53.4" thickBot="1" x14ac:dyDescent="0.25">
      <c r="A2" s="39" t="s">
        <v>35</v>
      </c>
      <c r="B2" s="48" t="s">
        <v>36</v>
      </c>
      <c r="C2" s="74" t="s">
        <v>17</v>
      </c>
      <c r="D2" s="88" t="s">
        <v>147</v>
      </c>
      <c r="E2" s="88" t="s">
        <v>149</v>
      </c>
      <c r="F2" s="88" t="s">
        <v>410</v>
      </c>
    </row>
    <row r="3" spans="1:8" s="42" customFormat="1" ht="13.2" x14ac:dyDescent="0.25">
      <c r="A3" s="40">
        <f>LEN(B3)</f>
        <v>1</v>
      </c>
      <c r="B3" s="46">
        <v>6</v>
      </c>
      <c r="C3" s="75" t="s">
        <v>98</v>
      </c>
      <c r="D3" s="41">
        <f>D4+D9+D12+D14+D17+D20</f>
        <v>7856250</v>
      </c>
      <c r="E3" s="41">
        <f>E4+E9+E12+E14+E17+E20</f>
        <v>-12675</v>
      </c>
      <c r="F3" s="41">
        <f>F4+F9+F12+F14+F17+F20</f>
        <v>7843575</v>
      </c>
      <c r="H3" s="121"/>
    </row>
    <row r="4" spans="1:8" s="44" customFormat="1" ht="13.2" x14ac:dyDescent="0.25">
      <c r="A4" s="43">
        <f t="shared" ref="A4:A18" si="0">LEN(B4)</f>
        <v>2</v>
      </c>
      <c r="B4" s="46">
        <v>63</v>
      </c>
      <c r="C4" s="75" t="s">
        <v>99</v>
      </c>
      <c r="D4" s="41">
        <f>D5+D6+D7+D8</f>
        <v>4367250</v>
      </c>
      <c r="E4" s="41">
        <f t="shared" ref="E4:F4" si="1">E5+E6+E7+E8</f>
        <v>45000</v>
      </c>
      <c r="F4" s="41">
        <f t="shared" si="1"/>
        <v>4412250</v>
      </c>
    </row>
    <row r="5" spans="1:8" s="44" customFormat="1" ht="27.75" hidden="1" customHeight="1" x14ac:dyDescent="0.25">
      <c r="A5" s="43">
        <f t="shared" si="0"/>
        <v>3</v>
      </c>
      <c r="B5" s="47">
        <v>632</v>
      </c>
      <c r="C5" s="108" t="s">
        <v>100</v>
      </c>
      <c r="D5" s="146">
        <v>0</v>
      </c>
      <c r="E5" s="146">
        <f>F5-D5</f>
        <v>0</v>
      </c>
      <c r="F5" s="146">
        <v>0</v>
      </c>
    </row>
    <row r="6" spans="1:8" s="44" customFormat="1" ht="13.2" x14ac:dyDescent="0.25">
      <c r="A6" s="43">
        <f t="shared" si="0"/>
        <v>3</v>
      </c>
      <c r="B6" s="47">
        <v>636</v>
      </c>
      <c r="C6" s="108" t="s">
        <v>101</v>
      </c>
      <c r="D6" s="146">
        <v>4367250</v>
      </c>
      <c r="E6" s="146">
        <f t="shared" ref="E6:E8" si="2">F6-D6</f>
        <v>45000</v>
      </c>
      <c r="F6" s="146">
        <v>4412250</v>
      </c>
    </row>
    <row r="7" spans="1:8" s="73" customFormat="1" ht="13.2" hidden="1" x14ac:dyDescent="0.2">
      <c r="A7" s="72">
        <f t="shared" si="0"/>
        <v>3</v>
      </c>
      <c r="B7" s="47">
        <v>638</v>
      </c>
      <c r="C7" s="108" t="s">
        <v>128</v>
      </c>
      <c r="D7" s="146">
        <v>0</v>
      </c>
      <c r="E7" s="146">
        <f t="shared" si="2"/>
        <v>0</v>
      </c>
      <c r="F7" s="146">
        <v>0</v>
      </c>
    </row>
    <row r="8" spans="1:8" s="73" customFormat="1" ht="13.2" hidden="1" x14ac:dyDescent="0.2">
      <c r="A8" s="72">
        <f t="shared" si="0"/>
        <v>3</v>
      </c>
      <c r="B8" s="47">
        <v>639</v>
      </c>
      <c r="C8" s="108" t="s">
        <v>127</v>
      </c>
      <c r="D8" s="146">
        <v>0</v>
      </c>
      <c r="E8" s="146">
        <f t="shared" si="2"/>
        <v>0</v>
      </c>
      <c r="F8" s="146">
        <v>0</v>
      </c>
    </row>
    <row r="9" spans="1:8" s="44" customFormat="1" ht="13.2" x14ac:dyDescent="0.25">
      <c r="A9" s="43">
        <f t="shared" si="0"/>
        <v>2</v>
      </c>
      <c r="B9" s="46">
        <v>64</v>
      </c>
      <c r="C9" s="75" t="s">
        <v>102</v>
      </c>
      <c r="D9" s="41">
        <f>D10+D11</f>
        <v>150</v>
      </c>
      <c r="E9" s="41">
        <f>E10+E11</f>
        <v>0</v>
      </c>
      <c r="F9" s="41">
        <f>F10+F11</f>
        <v>150</v>
      </c>
    </row>
    <row r="10" spans="1:8" s="44" customFormat="1" ht="13.2" x14ac:dyDescent="0.25">
      <c r="A10" s="43">
        <f t="shared" si="0"/>
        <v>3</v>
      </c>
      <c r="B10" s="47">
        <v>641</v>
      </c>
      <c r="C10" s="108" t="s">
        <v>103</v>
      </c>
      <c r="D10" s="146">
        <v>150</v>
      </c>
      <c r="E10" s="146">
        <f>F10-D10</f>
        <v>0</v>
      </c>
      <c r="F10" s="146">
        <v>150</v>
      </c>
    </row>
    <row r="11" spans="1:8" s="44" customFormat="1" ht="13.2" hidden="1" x14ac:dyDescent="0.25">
      <c r="A11" s="43">
        <f t="shared" si="0"/>
        <v>3</v>
      </c>
      <c r="B11" s="47">
        <v>642</v>
      </c>
      <c r="C11" s="108" t="s">
        <v>104</v>
      </c>
      <c r="D11" s="146">
        <v>0</v>
      </c>
      <c r="E11" s="146">
        <f>F11-D11</f>
        <v>0</v>
      </c>
      <c r="F11" s="146">
        <v>0</v>
      </c>
    </row>
    <row r="12" spans="1:8" s="44" customFormat="1" ht="26.4" x14ac:dyDescent="0.25">
      <c r="A12" s="43">
        <f t="shared" si="0"/>
        <v>2</v>
      </c>
      <c r="B12" s="46">
        <v>65</v>
      </c>
      <c r="C12" s="75" t="s">
        <v>105</v>
      </c>
      <c r="D12" s="41">
        <f>D13</f>
        <v>1701000</v>
      </c>
      <c r="E12" s="41">
        <f t="shared" ref="E12:F12" si="3">E13</f>
        <v>-314250</v>
      </c>
      <c r="F12" s="41">
        <f t="shared" si="3"/>
        <v>1386750</v>
      </c>
    </row>
    <row r="13" spans="1:8" s="44" customFormat="1" ht="13.2" x14ac:dyDescent="0.25">
      <c r="A13" s="43">
        <f t="shared" si="0"/>
        <v>3</v>
      </c>
      <c r="B13" s="47">
        <v>652</v>
      </c>
      <c r="C13" s="108" t="s">
        <v>106</v>
      </c>
      <c r="D13" s="146">
        <v>1701000</v>
      </c>
      <c r="E13" s="146">
        <f>F13-D13</f>
        <v>-314250</v>
      </c>
      <c r="F13" s="146">
        <v>1386750</v>
      </c>
    </row>
    <row r="14" spans="1:8" s="44" customFormat="1" ht="26.4" x14ac:dyDescent="0.25">
      <c r="A14" s="43">
        <f t="shared" si="0"/>
        <v>2</v>
      </c>
      <c r="B14" s="46">
        <v>66</v>
      </c>
      <c r="C14" s="75" t="s">
        <v>107</v>
      </c>
      <c r="D14" s="41">
        <f>D15+D16</f>
        <v>20100</v>
      </c>
      <c r="E14" s="41">
        <f>E15+E16</f>
        <v>0</v>
      </c>
      <c r="F14" s="41">
        <f>F15+F16</f>
        <v>20100</v>
      </c>
    </row>
    <row r="15" spans="1:8" s="44" customFormat="1" ht="13.2" x14ac:dyDescent="0.25">
      <c r="A15" s="43">
        <f t="shared" si="0"/>
        <v>3</v>
      </c>
      <c r="B15" s="47">
        <v>661</v>
      </c>
      <c r="C15" s="108" t="s">
        <v>108</v>
      </c>
      <c r="D15" s="146">
        <v>20100</v>
      </c>
      <c r="E15" s="146">
        <f>F15-D15</f>
        <v>0</v>
      </c>
      <c r="F15" s="146">
        <v>20100</v>
      </c>
    </row>
    <row r="16" spans="1:8" s="44" customFormat="1" ht="13.2" hidden="1" x14ac:dyDescent="0.25">
      <c r="A16" s="43">
        <f t="shared" si="0"/>
        <v>3</v>
      </c>
      <c r="B16" s="47">
        <v>663</v>
      </c>
      <c r="C16" s="108" t="s">
        <v>109</v>
      </c>
      <c r="D16" s="146">
        <v>0</v>
      </c>
      <c r="E16" s="146">
        <f>F16-D16</f>
        <v>0</v>
      </c>
      <c r="F16" s="146">
        <v>0</v>
      </c>
    </row>
    <row r="17" spans="1:6" s="44" customFormat="1" ht="26.4" x14ac:dyDescent="0.25">
      <c r="A17" s="43">
        <f t="shared" si="0"/>
        <v>2</v>
      </c>
      <c r="B17" s="46">
        <v>67</v>
      </c>
      <c r="C17" s="75" t="s">
        <v>110</v>
      </c>
      <c r="D17" s="41">
        <f>D18+D19</f>
        <v>1767750</v>
      </c>
      <c r="E17" s="41">
        <f>E18+E19</f>
        <v>250575</v>
      </c>
      <c r="F17" s="41">
        <f>F18+F19</f>
        <v>2018325</v>
      </c>
    </row>
    <row r="18" spans="1:6" s="44" customFormat="1" ht="23.4" x14ac:dyDescent="0.25">
      <c r="A18" s="43">
        <f t="shared" si="0"/>
        <v>3</v>
      </c>
      <c r="B18" s="47">
        <v>671</v>
      </c>
      <c r="C18" s="108" t="s">
        <v>111</v>
      </c>
      <c r="D18" s="146">
        <v>1767750</v>
      </c>
      <c r="E18" s="146">
        <f>F18-D18</f>
        <v>250575</v>
      </c>
      <c r="F18" s="146">
        <v>2018325</v>
      </c>
    </row>
    <row r="19" spans="1:6" s="44" customFormat="1" ht="13.2" hidden="1" x14ac:dyDescent="0.25">
      <c r="A19" s="43">
        <f t="shared" ref="A19:A32" si="4">LEN(B19)</f>
        <v>3</v>
      </c>
      <c r="B19" s="47">
        <v>673</v>
      </c>
      <c r="C19" s="108" t="s">
        <v>112</v>
      </c>
      <c r="D19" s="146">
        <v>0</v>
      </c>
      <c r="E19" s="146">
        <v>0</v>
      </c>
      <c r="F19" s="146">
        <v>0</v>
      </c>
    </row>
    <row r="20" spans="1:6" s="44" customFormat="1" ht="13.2" x14ac:dyDescent="0.25">
      <c r="A20" s="43">
        <f t="shared" si="4"/>
        <v>2</v>
      </c>
      <c r="B20" s="46">
        <v>68</v>
      </c>
      <c r="C20" s="75" t="s">
        <v>113</v>
      </c>
      <c r="D20" s="41">
        <f>D21</f>
        <v>0</v>
      </c>
      <c r="E20" s="41">
        <f t="shared" ref="E20:F20" si="5">E21</f>
        <v>6000</v>
      </c>
      <c r="F20" s="41">
        <f t="shared" si="5"/>
        <v>6000</v>
      </c>
    </row>
    <row r="21" spans="1:6" s="44" customFormat="1" ht="13.2" x14ac:dyDescent="0.25">
      <c r="A21" s="43">
        <f t="shared" si="4"/>
        <v>3</v>
      </c>
      <c r="B21" s="47">
        <v>683</v>
      </c>
      <c r="C21" s="108" t="s">
        <v>114</v>
      </c>
      <c r="D21" s="146">
        <v>0</v>
      </c>
      <c r="E21" s="146">
        <f>F21-D21</f>
        <v>6000</v>
      </c>
      <c r="F21" s="146">
        <v>6000</v>
      </c>
    </row>
    <row r="22" spans="1:6" s="42" customFormat="1" ht="13.2" x14ac:dyDescent="0.25">
      <c r="A22" s="40">
        <f t="shared" si="4"/>
        <v>1</v>
      </c>
      <c r="B22" s="46">
        <v>7</v>
      </c>
      <c r="C22" s="75" t="s">
        <v>115</v>
      </c>
      <c r="D22" s="41">
        <f>D23+D25</f>
        <v>1500</v>
      </c>
      <c r="E22" s="41">
        <f>E23+E25</f>
        <v>-1000</v>
      </c>
      <c r="F22" s="41">
        <f>F23+F25</f>
        <v>500</v>
      </c>
    </row>
    <row r="23" spans="1:6" s="44" customFormat="1" ht="13.2" hidden="1" x14ac:dyDescent="0.25">
      <c r="A23" s="43">
        <f t="shared" si="4"/>
        <v>2</v>
      </c>
      <c r="B23" s="46">
        <v>71</v>
      </c>
      <c r="C23" s="75" t="s">
        <v>116</v>
      </c>
      <c r="D23" s="41">
        <f>D24</f>
        <v>0</v>
      </c>
      <c r="E23" s="41">
        <f t="shared" ref="E23:F23" si="6">E24</f>
        <v>0</v>
      </c>
      <c r="F23" s="41">
        <f t="shared" si="6"/>
        <v>0</v>
      </c>
    </row>
    <row r="24" spans="1:6" s="44" customFormat="1" ht="13.2" hidden="1" x14ac:dyDescent="0.25">
      <c r="A24" s="43">
        <f t="shared" si="4"/>
        <v>3</v>
      </c>
      <c r="B24" s="47">
        <v>711</v>
      </c>
      <c r="C24" s="108" t="s">
        <v>117</v>
      </c>
      <c r="D24" s="146">
        <v>0</v>
      </c>
      <c r="E24" s="146">
        <v>0</v>
      </c>
      <c r="F24" s="146">
        <v>0</v>
      </c>
    </row>
    <row r="25" spans="1:6" s="44" customFormat="1" ht="13.2" x14ac:dyDescent="0.25">
      <c r="A25" s="43">
        <f t="shared" si="4"/>
        <v>2</v>
      </c>
      <c r="B25" s="46">
        <v>72</v>
      </c>
      <c r="C25" s="75" t="s">
        <v>118</v>
      </c>
      <c r="D25" s="41">
        <f>D26+D27</f>
        <v>1500</v>
      </c>
      <c r="E25" s="41">
        <f>E26+E27</f>
        <v>-1000</v>
      </c>
      <c r="F25" s="41">
        <f>F26+F27</f>
        <v>500</v>
      </c>
    </row>
    <row r="26" spans="1:6" s="44" customFormat="1" ht="13.2" x14ac:dyDescent="0.25">
      <c r="A26" s="43">
        <f t="shared" si="4"/>
        <v>3</v>
      </c>
      <c r="B26" s="47">
        <v>721</v>
      </c>
      <c r="C26" s="108" t="s">
        <v>119</v>
      </c>
      <c r="D26" s="146">
        <v>1500</v>
      </c>
      <c r="E26" s="146">
        <f>F26-D26</f>
        <v>-1000</v>
      </c>
      <c r="F26" s="146">
        <v>500</v>
      </c>
    </row>
    <row r="27" spans="1:6" s="44" customFormat="1" ht="13.2" x14ac:dyDescent="0.25">
      <c r="A27" s="43">
        <f t="shared" si="4"/>
        <v>3</v>
      </c>
      <c r="B27" s="47">
        <v>723</v>
      </c>
      <c r="C27" s="108" t="s">
        <v>120</v>
      </c>
      <c r="D27" s="146">
        <v>0</v>
      </c>
      <c r="E27" s="146">
        <v>0</v>
      </c>
      <c r="F27" s="146">
        <v>0</v>
      </c>
    </row>
    <row r="28" spans="1:6" s="42" customFormat="1" ht="13.2" hidden="1" x14ac:dyDescent="0.25">
      <c r="A28" s="40">
        <f t="shared" si="4"/>
        <v>1</v>
      </c>
      <c r="B28" s="46">
        <v>8</v>
      </c>
      <c r="C28" s="75" t="s">
        <v>121</v>
      </c>
      <c r="D28" s="41">
        <f>D29</f>
        <v>0</v>
      </c>
      <c r="E28" s="41">
        <f t="shared" ref="E28:F28" si="7">E29</f>
        <v>0</v>
      </c>
      <c r="F28" s="41">
        <f t="shared" si="7"/>
        <v>0</v>
      </c>
    </row>
    <row r="29" spans="1:6" s="44" customFormat="1" ht="13.2" hidden="1" x14ac:dyDescent="0.25">
      <c r="A29" s="43">
        <f t="shared" si="4"/>
        <v>2</v>
      </c>
      <c r="B29" s="46">
        <v>84</v>
      </c>
      <c r="C29" s="75" t="s">
        <v>122</v>
      </c>
      <c r="D29" s="41">
        <f>D30+D31</f>
        <v>0</v>
      </c>
      <c r="E29" s="41">
        <f>E30+E31</f>
        <v>0</v>
      </c>
      <c r="F29" s="41">
        <f>F30+F31</f>
        <v>0</v>
      </c>
    </row>
    <row r="30" spans="1:6" s="44" customFormat="1" ht="23.4" hidden="1" x14ac:dyDescent="0.25">
      <c r="A30" s="43">
        <f t="shared" si="4"/>
        <v>3</v>
      </c>
      <c r="B30" s="47">
        <v>844</v>
      </c>
      <c r="C30" s="108" t="s">
        <v>123</v>
      </c>
      <c r="D30" s="146">
        <v>0</v>
      </c>
      <c r="E30" s="146">
        <v>0</v>
      </c>
      <c r="F30" s="146">
        <v>0</v>
      </c>
    </row>
    <row r="31" spans="1:6" s="44" customFormat="1" ht="13.2" hidden="1" x14ac:dyDescent="0.25">
      <c r="A31" s="43">
        <f t="shared" si="4"/>
        <v>3</v>
      </c>
      <c r="B31" s="47">
        <v>847</v>
      </c>
      <c r="C31" s="108" t="s">
        <v>124</v>
      </c>
      <c r="D31" s="146">
        <v>0</v>
      </c>
      <c r="E31" s="146">
        <v>0</v>
      </c>
      <c r="F31" s="146">
        <v>0</v>
      </c>
    </row>
    <row r="32" spans="1:6" s="42" customFormat="1" ht="13.2" x14ac:dyDescent="0.25">
      <c r="A32" s="40">
        <f t="shared" si="4"/>
        <v>1</v>
      </c>
      <c r="B32" s="46">
        <v>9</v>
      </c>
      <c r="C32" s="75" t="s">
        <v>401</v>
      </c>
      <c r="D32" s="41">
        <f>D33</f>
        <v>0</v>
      </c>
      <c r="E32" s="41">
        <f t="shared" ref="E32:F33" si="8">E33</f>
        <v>5243.86</v>
      </c>
      <c r="F32" s="41">
        <f t="shared" si="8"/>
        <v>5243.86</v>
      </c>
    </row>
    <row r="33" spans="1:6" s="44" customFormat="1" ht="13.2" x14ac:dyDescent="0.25">
      <c r="A33" s="43"/>
      <c r="B33" s="46">
        <v>92</v>
      </c>
      <c r="C33" s="75" t="s">
        <v>399</v>
      </c>
      <c r="D33" s="41">
        <f>D34</f>
        <v>0</v>
      </c>
      <c r="E33" s="41">
        <f t="shared" si="8"/>
        <v>5243.86</v>
      </c>
      <c r="F33" s="41">
        <f t="shared" si="8"/>
        <v>5243.86</v>
      </c>
    </row>
    <row r="34" spans="1:6" s="44" customFormat="1" ht="13.2" x14ac:dyDescent="0.25">
      <c r="A34" s="43"/>
      <c r="B34" s="47">
        <v>922</v>
      </c>
      <c r="C34" s="294" t="s">
        <v>400</v>
      </c>
      <c r="D34" s="146">
        <v>0</v>
      </c>
      <c r="E34" s="146">
        <f>F34-D34</f>
        <v>5243.86</v>
      </c>
      <c r="F34" s="146">
        <v>5243.86</v>
      </c>
    </row>
    <row r="35" spans="1:6" x14ac:dyDescent="0.2">
      <c r="B35" s="295"/>
      <c r="C35" s="296"/>
      <c r="D35" s="297"/>
      <c r="E35" s="297"/>
      <c r="F35" s="297"/>
    </row>
  </sheetData>
  <autoFilter ref="A2:F31" xr:uid="{00000000-0009-0000-0000-000003000000}"/>
  <mergeCells count="1">
    <mergeCell ref="C1:F1"/>
  </mergeCells>
  <pageMargins left="0.74803149606299213" right="0.74803149606299213" top="0.98425196850393704" bottom="0.98425196850393704" header="0.51181102362204722" footer="0.51181102362204722"/>
  <pageSetup paperSize="9" scale="70" firstPageNumber="3" orientation="portrait" useFirstPageNumber="1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showGridLines="0" topLeftCell="B1" zoomScaleNormal="100" workbookViewId="0">
      <selection activeCell="B9" sqref="B9"/>
    </sheetView>
  </sheetViews>
  <sheetFormatPr defaultColWidth="9.109375" defaultRowHeight="11.4" x14ac:dyDescent="0.2"/>
  <cols>
    <col min="1" max="1" width="9.109375" style="49" hidden="1" customWidth="1"/>
    <col min="2" max="2" width="12.6640625" style="49" customWidth="1"/>
    <col min="3" max="3" width="54.6640625" style="51" customWidth="1"/>
    <col min="4" max="6" width="14.6640625" style="56" customWidth="1"/>
    <col min="7" max="7" width="9.109375" style="49"/>
    <col min="8" max="8" width="12.88671875" style="49" bestFit="1" customWidth="1"/>
    <col min="9" max="16384" width="9.109375" style="49"/>
  </cols>
  <sheetData>
    <row r="1" spans="1:8" ht="12" thickBot="1" x14ac:dyDescent="0.25">
      <c r="C1" s="352"/>
      <c r="D1" s="353"/>
      <c r="E1" s="353"/>
      <c r="F1" s="353"/>
    </row>
    <row r="2" spans="1:8" ht="53.4" thickBot="1" x14ac:dyDescent="0.25">
      <c r="A2" s="49" t="s">
        <v>35</v>
      </c>
      <c r="B2" s="50" t="s">
        <v>37</v>
      </c>
      <c r="C2" s="77" t="s">
        <v>17</v>
      </c>
      <c r="D2" s="88" t="s">
        <v>147</v>
      </c>
      <c r="E2" s="88" t="s">
        <v>149</v>
      </c>
      <c r="F2" s="88" t="s">
        <v>410</v>
      </c>
    </row>
    <row r="3" spans="1:8" ht="13.2" x14ac:dyDescent="0.25">
      <c r="A3" s="49">
        <f>LEN(B3)</f>
        <v>1</v>
      </c>
      <c r="B3" s="52" t="s">
        <v>39</v>
      </c>
      <c r="C3" s="78" t="s">
        <v>40</v>
      </c>
      <c r="D3" s="53">
        <f t="shared" ref="D3:E3" si="0">D4+D8+D14+D17+D19+D21</f>
        <v>7757100</v>
      </c>
      <c r="E3" s="53">
        <f t="shared" si="0"/>
        <v>-148420</v>
      </c>
      <c r="F3" s="53">
        <f>F4+F8+F14+F17+F19+F21</f>
        <v>7608680</v>
      </c>
      <c r="H3" s="124"/>
    </row>
    <row r="4" spans="1:8" ht="13.2" x14ac:dyDescent="0.25">
      <c r="A4" s="107">
        <f t="shared" ref="A4:A22" si="1">LEN(B4)</f>
        <v>2</v>
      </c>
      <c r="B4" s="52" t="s">
        <v>41</v>
      </c>
      <c r="C4" s="78" t="s">
        <v>18</v>
      </c>
      <c r="D4" s="53">
        <f>+D5+D6+D7</f>
        <v>4337250</v>
      </c>
      <c r="E4" s="53">
        <f>+E5+E6+E7</f>
        <v>45000</v>
      </c>
      <c r="F4" s="53">
        <f>+F5+F6+F7</f>
        <v>4382250</v>
      </c>
    </row>
    <row r="5" spans="1:8" x14ac:dyDescent="0.2">
      <c r="A5" s="107">
        <f t="shared" si="1"/>
        <v>3</v>
      </c>
      <c r="B5" s="109" t="s">
        <v>42</v>
      </c>
      <c r="C5" s="110" t="s">
        <v>19</v>
      </c>
      <c r="D5" s="147">
        <v>3650000</v>
      </c>
      <c r="E5" s="147">
        <f>F5-D5</f>
        <v>0</v>
      </c>
      <c r="F5" s="147">
        <v>3650000</v>
      </c>
    </row>
    <row r="6" spans="1:8" x14ac:dyDescent="0.2">
      <c r="A6" s="107">
        <f t="shared" si="1"/>
        <v>3</v>
      </c>
      <c r="B6" s="109">
        <v>312</v>
      </c>
      <c r="C6" s="110" t="s">
        <v>20</v>
      </c>
      <c r="D6" s="147">
        <v>85000</v>
      </c>
      <c r="E6" s="147">
        <f t="shared" ref="E6:E7" si="2">F6-D6</f>
        <v>45000</v>
      </c>
      <c r="F6" s="147">
        <v>130000</v>
      </c>
    </row>
    <row r="7" spans="1:8" x14ac:dyDescent="0.2">
      <c r="A7" s="107">
        <f t="shared" si="1"/>
        <v>3</v>
      </c>
      <c r="B7" s="109">
        <v>313</v>
      </c>
      <c r="C7" s="110" t="s">
        <v>21</v>
      </c>
      <c r="D7" s="147">
        <v>602250</v>
      </c>
      <c r="E7" s="147">
        <f t="shared" si="2"/>
        <v>0</v>
      </c>
      <c r="F7" s="147">
        <v>602250</v>
      </c>
    </row>
    <row r="8" spans="1:8" ht="13.2" x14ac:dyDescent="0.25">
      <c r="A8" s="107">
        <f t="shared" si="1"/>
        <v>2</v>
      </c>
      <c r="B8" s="52" t="s">
        <v>43</v>
      </c>
      <c r="C8" s="78" t="s">
        <v>22</v>
      </c>
      <c r="D8" s="53">
        <f>D9+D10+D11+D12+D13</f>
        <v>3405240</v>
      </c>
      <c r="E8" s="53">
        <f>E9+E10+E11+E12+E13</f>
        <v>-193425</v>
      </c>
      <c r="F8" s="53">
        <f>F9+F10+F11+F12+F13</f>
        <v>3211815</v>
      </c>
    </row>
    <row r="9" spans="1:8" x14ac:dyDescent="0.2">
      <c r="A9" s="107">
        <f t="shared" si="1"/>
        <v>3</v>
      </c>
      <c r="B9" s="358">
        <v>321</v>
      </c>
      <c r="C9" s="110" t="s">
        <v>23</v>
      </c>
      <c r="D9" s="147">
        <v>195000</v>
      </c>
      <c r="E9" s="147">
        <f>F9-D9</f>
        <v>-20000</v>
      </c>
      <c r="F9" s="147">
        <v>175000</v>
      </c>
    </row>
    <row r="10" spans="1:8" x14ac:dyDescent="0.2">
      <c r="A10" s="107">
        <f t="shared" si="1"/>
        <v>3</v>
      </c>
      <c r="B10" s="109" t="s">
        <v>44</v>
      </c>
      <c r="C10" s="110" t="s">
        <v>24</v>
      </c>
      <c r="D10" s="147">
        <v>1786800</v>
      </c>
      <c r="E10" s="147">
        <f t="shared" ref="E10:E13" si="3">F10-D10</f>
        <v>-200925</v>
      </c>
      <c r="F10" s="147">
        <v>1585875</v>
      </c>
      <c r="H10" s="140"/>
    </row>
    <row r="11" spans="1:8" x14ac:dyDescent="0.2">
      <c r="A11" s="107">
        <f t="shared" si="1"/>
        <v>3</v>
      </c>
      <c r="B11" s="109" t="s">
        <v>45</v>
      </c>
      <c r="C11" s="110" t="s">
        <v>25</v>
      </c>
      <c r="D11" s="147">
        <v>1353040</v>
      </c>
      <c r="E11" s="147">
        <f t="shared" si="3"/>
        <v>27500</v>
      </c>
      <c r="F11" s="147">
        <v>1380540</v>
      </c>
    </row>
    <row r="12" spans="1:8" hidden="1" x14ac:dyDescent="0.2">
      <c r="A12" s="107">
        <f t="shared" si="1"/>
        <v>3</v>
      </c>
      <c r="B12" s="109" t="s">
        <v>46</v>
      </c>
      <c r="C12" s="110" t="s">
        <v>47</v>
      </c>
      <c r="D12" s="147">
        <v>0</v>
      </c>
      <c r="E12" s="147">
        <f t="shared" si="3"/>
        <v>0</v>
      </c>
      <c r="F12" s="147">
        <v>0</v>
      </c>
    </row>
    <row r="13" spans="1:8" x14ac:dyDescent="0.2">
      <c r="A13" s="107">
        <f t="shared" si="1"/>
        <v>3</v>
      </c>
      <c r="B13" s="109" t="s">
        <v>48</v>
      </c>
      <c r="C13" s="110" t="s">
        <v>26</v>
      </c>
      <c r="D13" s="147">
        <v>70400</v>
      </c>
      <c r="E13" s="147">
        <f t="shared" si="3"/>
        <v>0</v>
      </c>
      <c r="F13" s="147">
        <v>70400</v>
      </c>
    </row>
    <row r="14" spans="1:8" ht="13.2" x14ac:dyDescent="0.25">
      <c r="A14" s="107">
        <f t="shared" si="1"/>
        <v>2</v>
      </c>
      <c r="B14" s="52" t="s">
        <v>49</v>
      </c>
      <c r="C14" s="78" t="s">
        <v>50</v>
      </c>
      <c r="D14" s="53">
        <f>D15+D16</f>
        <v>5110</v>
      </c>
      <c r="E14" s="53">
        <f>E15+E16</f>
        <v>5</v>
      </c>
      <c r="F14" s="53">
        <v>5115</v>
      </c>
    </row>
    <row r="15" spans="1:8" hidden="1" x14ac:dyDescent="0.2">
      <c r="A15" s="107">
        <f t="shared" si="1"/>
        <v>3</v>
      </c>
      <c r="B15" s="109">
        <v>342</v>
      </c>
      <c r="C15" s="110" t="s">
        <v>51</v>
      </c>
      <c r="D15" s="147">
        <v>0</v>
      </c>
      <c r="E15" s="147">
        <f>F15-D15</f>
        <v>0</v>
      </c>
      <c r="F15" s="147">
        <v>0</v>
      </c>
    </row>
    <row r="16" spans="1:8" x14ac:dyDescent="0.2">
      <c r="A16" s="107">
        <f t="shared" si="1"/>
        <v>3</v>
      </c>
      <c r="B16" s="109">
        <v>343</v>
      </c>
      <c r="C16" s="110" t="s">
        <v>27</v>
      </c>
      <c r="D16" s="147">
        <v>5110</v>
      </c>
      <c r="E16" s="147">
        <f>F16-D16</f>
        <v>5</v>
      </c>
      <c r="F16" s="147">
        <v>5115</v>
      </c>
    </row>
    <row r="17" spans="1:6" s="79" customFormat="1" ht="13.2" hidden="1" x14ac:dyDescent="0.25">
      <c r="A17" s="107">
        <f t="shared" si="1"/>
        <v>2</v>
      </c>
      <c r="B17" s="52">
        <v>36</v>
      </c>
      <c r="C17" s="78" t="s">
        <v>130</v>
      </c>
      <c r="D17" s="53">
        <f>D18</f>
        <v>0</v>
      </c>
      <c r="E17" s="53">
        <f t="shared" ref="E17:F17" si="4">E18</f>
        <v>0</v>
      </c>
      <c r="F17" s="53">
        <f t="shared" si="4"/>
        <v>0</v>
      </c>
    </row>
    <row r="18" spans="1:6" s="79" customFormat="1" hidden="1" x14ac:dyDescent="0.2">
      <c r="A18" s="107">
        <f t="shared" si="1"/>
        <v>3</v>
      </c>
      <c r="B18" s="109" t="s">
        <v>129</v>
      </c>
      <c r="C18" s="110" t="s">
        <v>127</v>
      </c>
      <c r="D18" s="147">
        <v>0</v>
      </c>
      <c r="E18" s="147">
        <v>0</v>
      </c>
      <c r="F18" s="147">
        <v>0</v>
      </c>
    </row>
    <row r="19" spans="1:6" s="148" customFormat="1" ht="26.4" x14ac:dyDescent="0.25">
      <c r="A19" s="148">
        <f t="shared" si="1"/>
        <v>2</v>
      </c>
      <c r="B19" s="149" t="s">
        <v>52</v>
      </c>
      <c r="C19" s="150" t="s">
        <v>53</v>
      </c>
      <c r="D19" s="151">
        <f>D20</f>
        <v>9500</v>
      </c>
      <c r="E19" s="151">
        <f t="shared" ref="E19:F19" si="5">E20</f>
        <v>0</v>
      </c>
      <c r="F19" s="151">
        <f t="shared" si="5"/>
        <v>9500</v>
      </c>
    </row>
    <row r="20" spans="1:6" x14ac:dyDescent="0.2">
      <c r="A20" s="107">
        <f t="shared" si="1"/>
        <v>3</v>
      </c>
      <c r="B20" s="109" t="s">
        <v>54</v>
      </c>
      <c r="C20" s="110" t="s">
        <v>55</v>
      </c>
      <c r="D20" s="147">
        <v>9500</v>
      </c>
      <c r="E20" s="147">
        <f>F20-D20</f>
        <v>0</v>
      </c>
      <c r="F20" s="147">
        <v>9500</v>
      </c>
    </row>
    <row r="21" spans="1:6" ht="13.2" hidden="1" x14ac:dyDescent="0.25">
      <c r="A21" s="107">
        <f t="shared" si="1"/>
        <v>2</v>
      </c>
      <c r="B21" s="52" t="s">
        <v>56</v>
      </c>
      <c r="C21" s="78" t="s">
        <v>57</v>
      </c>
      <c r="D21" s="53">
        <f>D22</f>
        <v>0</v>
      </c>
      <c r="E21" s="53">
        <f t="shared" ref="E21:F21" si="6">E22</f>
        <v>0</v>
      </c>
      <c r="F21" s="53">
        <f t="shared" si="6"/>
        <v>0</v>
      </c>
    </row>
    <row r="22" spans="1:6" hidden="1" x14ac:dyDescent="0.2">
      <c r="A22" s="107">
        <f t="shared" si="1"/>
        <v>3</v>
      </c>
      <c r="B22" s="109">
        <v>383</v>
      </c>
      <c r="C22" s="110" t="s">
        <v>58</v>
      </c>
      <c r="D22" s="147">
        <v>0</v>
      </c>
      <c r="E22" s="147">
        <v>0</v>
      </c>
      <c r="F22" s="147">
        <v>0</v>
      </c>
    </row>
    <row r="23" spans="1:6" ht="13.2" x14ac:dyDescent="0.25">
      <c r="A23" s="107">
        <f t="shared" ref="A23:A45" si="7">LEN(B23)</f>
        <v>1</v>
      </c>
      <c r="B23" s="52" t="s">
        <v>59</v>
      </c>
      <c r="C23" s="78" t="s">
        <v>29</v>
      </c>
      <c r="D23" s="53">
        <f>D24+D27+D34+D36+D38</f>
        <v>100650</v>
      </c>
      <c r="E23" s="53">
        <f>E24+E27+E34+E36+E38</f>
        <v>139988.85999999999</v>
      </c>
      <c r="F23" s="53">
        <f>F24+F27+F34+F36+F38</f>
        <v>240638.86</v>
      </c>
    </row>
    <row r="24" spans="1:6" ht="13.2" hidden="1" x14ac:dyDescent="0.25">
      <c r="A24" s="107">
        <f t="shared" si="7"/>
        <v>2</v>
      </c>
      <c r="B24" s="52" t="s">
        <v>60</v>
      </c>
      <c r="C24" s="78" t="s">
        <v>61</v>
      </c>
      <c r="D24" s="54">
        <f>SUM(D25:D26)</f>
        <v>0</v>
      </c>
      <c r="E24" s="54">
        <f t="shared" ref="E24:F24" si="8">SUM(E25:E26)</f>
        <v>0</v>
      </c>
      <c r="F24" s="54">
        <f t="shared" si="8"/>
        <v>0</v>
      </c>
    </row>
    <row r="25" spans="1:6" hidden="1" x14ac:dyDescent="0.2">
      <c r="A25" s="107">
        <f t="shared" si="7"/>
        <v>3</v>
      </c>
      <c r="B25" s="109" t="s">
        <v>62</v>
      </c>
      <c r="C25" s="110" t="s">
        <v>30</v>
      </c>
      <c r="D25" s="55">
        <v>0</v>
      </c>
      <c r="E25" s="55">
        <v>0</v>
      </c>
      <c r="F25" s="55">
        <v>0</v>
      </c>
    </row>
    <row r="26" spans="1:6" hidden="1" x14ac:dyDescent="0.2">
      <c r="A26" s="107">
        <f t="shared" si="7"/>
        <v>3</v>
      </c>
      <c r="B26" s="109" t="s">
        <v>63</v>
      </c>
      <c r="C26" s="110" t="s">
        <v>64</v>
      </c>
      <c r="D26" s="55">
        <v>0</v>
      </c>
      <c r="E26" s="55">
        <v>0</v>
      </c>
      <c r="F26" s="55">
        <v>0</v>
      </c>
    </row>
    <row r="27" spans="1:6" ht="13.2" x14ac:dyDescent="0.25">
      <c r="A27" s="107">
        <f t="shared" si="7"/>
        <v>2</v>
      </c>
      <c r="B27" s="52" t="s">
        <v>65</v>
      </c>
      <c r="C27" s="78" t="s">
        <v>66</v>
      </c>
      <c r="D27" s="288">
        <f>D28+D29+D30+D31+D32+D33</f>
        <v>100650</v>
      </c>
      <c r="E27" s="288">
        <f t="shared" ref="E27:F27" si="9">E28+E29+E30+E31+E32+E33</f>
        <v>55488.859999999986</v>
      </c>
      <c r="F27" s="288">
        <f t="shared" si="9"/>
        <v>156138.85999999999</v>
      </c>
    </row>
    <row r="28" spans="1:6" hidden="1" x14ac:dyDescent="0.2">
      <c r="A28" s="107">
        <f t="shared" si="7"/>
        <v>3</v>
      </c>
      <c r="B28" s="109" t="s">
        <v>67</v>
      </c>
      <c r="C28" s="110" t="s">
        <v>68</v>
      </c>
      <c r="D28" s="147">
        <v>0</v>
      </c>
      <c r="E28" s="147">
        <f>F28-D27:D28</f>
        <v>0</v>
      </c>
      <c r="F28" s="147">
        <v>0</v>
      </c>
    </row>
    <row r="29" spans="1:6" x14ac:dyDescent="0.2">
      <c r="A29" s="107">
        <f t="shared" si="7"/>
        <v>3</v>
      </c>
      <c r="B29" s="109" t="s">
        <v>69</v>
      </c>
      <c r="C29" s="110" t="s">
        <v>28</v>
      </c>
      <c r="D29" s="147">
        <v>97650</v>
      </c>
      <c r="E29" s="147">
        <f t="shared" ref="E29:E33" si="10">F29-D28:D29</f>
        <v>55488.859999999986</v>
      </c>
      <c r="F29" s="147">
        <v>153138.85999999999</v>
      </c>
    </row>
    <row r="30" spans="1:6" hidden="1" x14ac:dyDescent="0.2">
      <c r="A30" s="107">
        <f t="shared" si="7"/>
        <v>3</v>
      </c>
      <c r="B30" s="109" t="s">
        <v>70</v>
      </c>
      <c r="C30" s="110" t="s">
        <v>71</v>
      </c>
      <c r="D30" s="147">
        <v>0</v>
      </c>
      <c r="E30" s="147">
        <f t="shared" si="10"/>
        <v>0</v>
      </c>
      <c r="F30" s="147">
        <v>0</v>
      </c>
    </row>
    <row r="31" spans="1:6" x14ac:dyDescent="0.2">
      <c r="A31" s="107">
        <f t="shared" si="7"/>
        <v>3</v>
      </c>
      <c r="B31" s="109" t="s">
        <v>72</v>
      </c>
      <c r="C31" s="110" t="s">
        <v>31</v>
      </c>
      <c r="D31" s="147">
        <v>3000</v>
      </c>
      <c r="E31" s="147">
        <f t="shared" si="10"/>
        <v>0</v>
      </c>
      <c r="F31" s="147">
        <v>3000</v>
      </c>
    </row>
    <row r="32" spans="1:6" hidden="1" x14ac:dyDescent="0.2">
      <c r="A32" s="107">
        <f t="shared" si="7"/>
        <v>3</v>
      </c>
      <c r="B32" s="109">
        <v>425</v>
      </c>
      <c r="C32" s="110" t="s">
        <v>73</v>
      </c>
      <c r="D32" s="147">
        <v>0</v>
      </c>
      <c r="E32" s="147">
        <f t="shared" si="10"/>
        <v>0</v>
      </c>
      <c r="F32" s="147">
        <v>0</v>
      </c>
    </row>
    <row r="33" spans="1:6" hidden="1" x14ac:dyDescent="0.2">
      <c r="A33" s="107">
        <f t="shared" si="7"/>
        <v>3</v>
      </c>
      <c r="B33" s="109" t="s">
        <v>74</v>
      </c>
      <c r="C33" s="110" t="s">
        <v>75</v>
      </c>
      <c r="D33" s="147">
        <v>0</v>
      </c>
      <c r="E33" s="147">
        <f t="shared" si="10"/>
        <v>0</v>
      </c>
      <c r="F33" s="147">
        <v>0</v>
      </c>
    </row>
    <row r="34" spans="1:6" s="148" customFormat="1" ht="26.4" hidden="1" x14ac:dyDescent="0.25">
      <c r="A34" s="148">
        <f t="shared" si="7"/>
        <v>2</v>
      </c>
      <c r="B34" s="287" t="s">
        <v>76</v>
      </c>
      <c r="C34" s="150" t="s">
        <v>77</v>
      </c>
      <c r="D34" s="151">
        <f>D35</f>
        <v>0</v>
      </c>
      <c r="E34" s="151">
        <f t="shared" ref="E34:F34" si="11">E35</f>
        <v>0</v>
      </c>
      <c r="F34" s="151">
        <f t="shared" si="11"/>
        <v>0</v>
      </c>
    </row>
    <row r="35" spans="1:6" hidden="1" x14ac:dyDescent="0.2">
      <c r="A35" s="107">
        <f t="shared" si="7"/>
        <v>3</v>
      </c>
      <c r="B35" s="109" t="s">
        <v>78</v>
      </c>
      <c r="C35" s="110" t="s">
        <v>79</v>
      </c>
      <c r="D35" s="147">
        <v>0</v>
      </c>
      <c r="E35" s="147">
        <v>0</v>
      </c>
      <c r="F35" s="147">
        <v>0</v>
      </c>
    </row>
    <row r="36" spans="1:6" ht="13.2" hidden="1" x14ac:dyDescent="0.25">
      <c r="A36" s="107">
        <f t="shared" si="7"/>
        <v>2</v>
      </c>
      <c r="B36" s="52" t="s">
        <v>80</v>
      </c>
      <c r="C36" s="78" t="s">
        <v>81</v>
      </c>
      <c r="D36" s="53">
        <f>D37</f>
        <v>0</v>
      </c>
      <c r="E36" s="53">
        <f t="shared" ref="E36:F36" si="12">E37</f>
        <v>0</v>
      </c>
      <c r="F36" s="53">
        <f t="shared" si="12"/>
        <v>0</v>
      </c>
    </row>
    <row r="37" spans="1:6" hidden="1" x14ac:dyDescent="0.2">
      <c r="A37" s="107">
        <f t="shared" si="7"/>
        <v>3</v>
      </c>
      <c r="B37" s="109" t="s">
        <v>82</v>
      </c>
      <c r="C37" s="110" t="s">
        <v>83</v>
      </c>
      <c r="D37" s="147">
        <v>0</v>
      </c>
      <c r="E37" s="147">
        <v>0</v>
      </c>
      <c r="F37" s="147">
        <v>0</v>
      </c>
    </row>
    <row r="38" spans="1:6" s="299" customFormat="1" ht="13.2" x14ac:dyDescent="0.25">
      <c r="A38" s="299">
        <f t="shared" si="7"/>
        <v>2</v>
      </c>
      <c r="B38" s="355" t="s">
        <v>84</v>
      </c>
      <c r="C38" s="356" t="s">
        <v>85</v>
      </c>
      <c r="D38" s="357">
        <f>D39+D40</f>
        <v>0</v>
      </c>
      <c r="E38" s="357">
        <f>E39+E40</f>
        <v>84500</v>
      </c>
      <c r="F38" s="357">
        <f>F39+F40</f>
        <v>84500</v>
      </c>
    </row>
    <row r="39" spans="1:6" s="299" customFormat="1" x14ac:dyDescent="0.2">
      <c r="A39" s="299">
        <f t="shared" si="7"/>
        <v>3</v>
      </c>
      <c r="B39" s="300" t="s">
        <v>86</v>
      </c>
      <c r="C39" s="301" t="s">
        <v>38</v>
      </c>
      <c r="D39" s="302">
        <v>0</v>
      </c>
      <c r="E39" s="302">
        <f>F39-D39</f>
        <v>84500</v>
      </c>
      <c r="F39" s="302">
        <v>84500</v>
      </c>
    </row>
    <row r="40" spans="1:6" hidden="1" x14ac:dyDescent="0.2">
      <c r="A40" s="107">
        <f t="shared" si="7"/>
        <v>3</v>
      </c>
      <c r="B40" s="109">
        <v>452</v>
      </c>
      <c r="C40" s="110" t="s">
        <v>87</v>
      </c>
      <c r="D40" s="147">
        <v>0</v>
      </c>
      <c r="E40" s="147">
        <v>0</v>
      </c>
      <c r="F40" s="147">
        <v>0</v>
      </c>
    </row>
    <row r="41" spans="1:6" ht="13.2" hidden="1" x14ac:dyDescent="0.25">
      <c r="A41" s="107">
        <f t="shared" si="7"/>
        <v>1</v>
      </c>
      <c r="B41" s="52" t="s">
        <v>88</v>
      </c>
      <c r="C41" s="78" t="s">
        <v>89</v>
      </c>
      <c r="D41" s="54">
        <f>D42+D44</f>
        <v>0</v>
      </c>
      <c r="E41" s="54">
        <f>E42+E44</f>
        <v>0</v>
      </c>
      <c r="F41" s="54">
        <f>F42+F44</f>
        <v>0</v>
      </c>
    </row>
    <row r="42" spans="1:6" ht="13.2" hidden="1" x14ac:dyDescent="0.25">
      <c r="A42" s="107">
        <f t="shared" si="7"/>
        <v>2</v>
      </c>
      <c r="B42" s="52" t="s">
        <v>90</v>
      </c>
      <c r="C42" s="78" t="s">
        <v>91</v>
      </c>
      <c r="D42" s="54">
        <f>D43</f>
        <v>0</v>
      </c>
      <c r="E42" s="54">
        <f t="shared" ref="E42:F42" si="13">E43</f>
        <v>0</v>
      </c>
      <c r="F42" s="54">
        <f t="shared" si="13"/>
        <v>0</v>
      </c>
    </row>
    <row r="43" spans="1:6" hidden="1" x14ac:dyDescent="0.2">
      <c r="A43" s="107">
        <f t="shared" si="7"/>
        <v>3</v>
      </c>
      <c r="B43" s="109" t="s">
        <v>92</v>
      </c>
      <c r="C43" s="110" t="s">
        <v>93</v>
      </c>
      <c r="D43" s="147">
        <v>0</v>
      </c>
      <c r="E43" s="147">
        <v>0</v>
      </c>
      <c r="F43" s="147">
        <v>0</v>
      </c>
    </row>
    <row r="44" spans="1:6" ht="13.2" hidden="1" x14ac:dyDescent="0.25">
      <c r="A44" s="107">
        <f t="shared" si="7"/>
        <v>2</v>
      </c>
      <c r="B44" s="52" t="s">
        <v>94</v>
      </c>
      <c r="C44" s="78" t="s">
        <v>95</v>
      </c>
      <c r="D44" s="54">
        <f>D45</f>
        <v>0</v>
      </c>
      <c r="E44" s="54">
        <f t="shared" ref="E44:F44" si="14">E45</f>
        <v>0</v>
      </c>
      <c r="F44" s="54">
        <f t="shared" si="14"/>
        <v>0</v>
      </c>
    </row>
    <row r="45" spans="1:6" ht="22.8" hidden="1" x14ac:dyDescent="0.2">
      <c r="A45" s="107">
        <f t="shared" si="7"/>
        <v>3</v>
      </c>
      <c r="B45" s="109" t="s">
        <v>96</v>
      </c>
      <c r="C45" s="110" t="s">
        <v>97</v>
      </c>
      <c r="D45" s="147">
        <v>0</v>
      </c>
      <c r="E45" s="147">
        <v>0</v>
      </c>
      <c r="F45" s="147">
        <v>0</v>
      </c>
    </row>
    <row r="47" spans="1:6" x14ac:dyDescent="0.2">
      <c r="D47" s="303"/>
      <c r="E47" s="303"/>
      <c r="F47" s="303"/>
    </row>
  </sheetData>
  <autoFilter ref="A2:F45" xr:uid="{00000000-0009-0000-0000-000004000000}"/>
  <mergeCells count="1">
    <mergeCell ref="C1:F1"/>
  </mergeCells>
  <pageMargins left="0.74803149606299213" right="0.74803149606299213" top="0.98425196850393704" bottom="0.98425196850393704" header="0.51181102362204722" footer="0.51181102362204722"/>
  <pageSetup paperSize="9" scale="79" firstPageNumber="5" orientation="portrait" useFirstPageNumber="1" r:id="rId1"/>
  <headerFooter>
    <oddFooter>&amp;R4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448"/>
  <sheetViews>
    <sheetView tabSelected="1" view="pageBreakPreview" topLeftCell="A25" zoomScaleNormal="100" zoomScaleSheetLayoutView="100" workbookViewId="0">
      <selection activeCell="B11" sqref="B11"/>
    </sheetView>
  </sheetViews>
  <sheetFormatPr defaultColWidth="11.44140625" defaultRowHeight="13.2" x14ac:dyDescent="0.25"/>
  <cols>
    <col min="1" max="1" width="11.5546875" style="272" bestFit="1" customWidth="1"/>
    <col min="2" max="2" width="35.21875" style="273" customWidth="1"/>
    <col min="3" max="4" width="14.33203125" style="274" customWidth="1"/>
    <col min="5" max="5" width="14.88671875" style="274" customWidth="1"/>
    <col min="6" max="6" width="13.88671875" style="275" customWidth="1"/>
    <col min="7" max="7" width="11.77734375" style="275" customWidth="1"/>
    <col min="8" max="8" width="14.21875" style="275" customWidth="1"/>
    <col min="9" max="9" width="12.109375" style="275" customWidth="1"/>
    <col min="10" max="10" width="10.77734375" style="275" customWidth="1"/>
    <col min="11" max="11" width="11.88671875" style="275" customWidth="1"/>
    <col min="12" max="12" width="2.88671875" style="276" customWidth="1"/>
    <col min="13" max="13" width="11.6640625" style="276" customWidth="1"/>
    <col min="14" max="14" width="13" style="155" customWidth="1"/>
    <col min="15" max="15" width="13.6640625" style="276" customWidth="1"/>
    <col min="16" max="16" width="11.77734375" style="276" customWidth="1"/>
    <col min="17" max="17" width="14.21875" style="276" customWidth="1"/>
    <col min="18" max="18" width="12.109375" style="276" customWidth="1"/>
    <col min="19" max="19" width="11.44140625" style="155" customWidth="1"/>
    <col min="20" max="20" width="10.77734375" style="276" customWidth="1"/>
    <col min="21" max="21" width="11.44140625" style="155" customWidth="1"/>
    <col min="22" max="22" width="13" style="155" customWidth="1"/>
    <col min="23" max="23" width="13.6640625" style="276" customWidth="1"/>
    <col min="24" max="24" width="11.77734375" style="276" customWidth="1"/>
    <col min="25" max="25" width="14.21875" style="276" customWidth="1"/>
    <col min="26" max="26" width="12.109375" style="276" customWidth="1"/>
    <col min="27" max="27" width="11.44140625" style="155" customWidth="1"/>
    <col min="28" max="28" width="10.77734375" style="276" customWidth="1"/>
    <col min="29" max="39" width="11.44140625" style="155" customWidth="1"/>
    <col min="40" max="66" width="11.44140625" style="155"/>
    <col min="67" max="67" width="11.44140625" style="155" bestFit="1" customWidth="1"/>
    <col min="68" max="68" width="34.44140625" style="155" customWidth="1"/>
    <col min="69" max="69" width="14.33203125" style="155" customWidth="1"/>
    <col min="70" max="70" width="15.6640625" style="155" customWidth="1"/>
    <col min="71" max="71" width="12.44140625" style="155" bestFit="1" customWidth="1"/>
    <col min="72" max="72" width="14.109375" style="155" bestFit="1" customWidth="1"/>
    <col min="73" max="73" width="12" style="155" customWidth="1"/>
    <col min="74" max="75" width="10.88671875" style="155" customWidth="1"/>
    <col min="76" max="76" width="14.33203125" style="155" customWidth="1"/>
    <col min="77" max="77" width="10" style="155" bestFit="1" customWidth="1"/>
    <col min="78" max="79" width="12.33203125" style="155" bestFit="1" customWidth="1"/>
    <col min="80" max="80" width="14.109375" style="155" customWidth="1"/>
    <col min="81" max="81" width="15.109375" style="155" customWidth="1"/>
    <col min="82" max="82" width="11.44140625" style="155"/>
    <col min="83" max="83" width="10.88671875" style="155" customWidth="1"/>
    <col min="84" max="86" width="11.44140625" style="155"/>
    <col min="87" max="87" width="13.88671875" style="155" customWidth="1"/>
    <col min="88" max="91" width="11.44140625" style="155"/>
    <col min="92" max="92" width="10.88671875" style="155" customWidth="1"/>
    <col min="93" max="322" width="11.44140625" style="155"/>
    <col min="323" max="323" width="11.44140625" style="155" bestFit="1" customWidth="1"/>
    <col min="324" max="324" width="34.44140625" style="155" customWidth="1"/>
    <col min="325" max="325" width="14.33203125" style="155" customWidth="1"/>
    <col min="326" max="326" width="15.6640625" style="155" customWidth="1"/>
    <col min="327" max="327" width="12.44140625" style="155" bestFit="1" customWidth="1"/>
    <col min="328" max="328" width="14.109375" style="155" bestFit="1" customWidth="1"/>
    <col min="329" max="329" width="12" style="155" customWidth="1"/>
    <col min="330" max="331" width="10.88671875" style="155" customWidth="1"/>
    <col min="332" max="332" width="14.33203125" style="155" customWidth="1"/>
    <col min="333" max="333" width="10" style="155" bestFit="1" customWidth="1"/>
    <col min="334" max="335" width="12.33203125" style="155" bestFit="1" customWidth="1"/>
    <col min="336" max="336" width="14.109375" style="155" customWidth="1"/>
    <col min="337" max="337" width="15.109375" style="155" customWidth="1"/>
    <col min="338" max="338" width="11.44140625" style="155"/>
    <col min="339" max="339" width="10.88671875" style="155" customWidth="1"/>
    <col min="340" max="342" width="11.44140625" style="155"/>
    <col min="343" max="343" width="13.88671875" style="155" customWidth="1"/>
    <col min="344" max="347" width="11.44140625" style="155"/>
    <col min="348" max="348" width="10.88671875" style="155" customWidth="1"/>
    <col min="349" max="578" width="11.44140625" style="155"/>
    <col min="579" max="579" width="11.44140625" style="155" bestFit="1" customWidth="1"/>
    <col min="580" max="580" width="34.44140625" style="155" customWidth="1"/>
    <col min="581" max="581" width="14.33203125" style="155" customWidth="1"/>
    <col min="582" max="582" width="15.6640625" style="155" customWidth="1"/>
    <col min="583" max="583" width="12.44140625" style="155" bestFit="1" customWidth="1"/>
    <col min="584" max="584" width="14.109375" style="155" bestFit="1" customWidth="1"/>
    <col min="585" max="585" width="12" style="155" customWidth="1"/>
    <col min="586" max="587" width="10.88671875" style="155" customWidth="1"/>
    <col min="588" max="588" width="14.33203125" style="155" customWidth="1"/>
    <col min="589" max="589" width="10" style="155" bestFit="1" customWidth="1"/>
    <col min="590" max="591" width="12.33203125" style="155" bestFit="1" customWidth="1"/>
    <col min="592" max="592" width="14.109375" style="155" customWidth="1"/>
    <col min="593" max="593" width="15.109375" style="155" customWidth="1"/>
    <col min="594" max="594" width="11.44140625" style="155"/>
    <col min="595" max="595" width="10.88671875" style="155" customWidth="1"/>
    <col min="596" max="598" width="11.44140625" style="155"/>
    <col min="599" max="599" width="13.88671875" style="155" customWidth="1"/>
    <col min="600" max="603" width="11.44140625" style="155"/>
    <col min="604" max="604" width="10.88671875" style="155" customWidth="1"/>
    <col min="605" max="834" width="11.44140625" style="155"/>
    <col min="835" max="835" width="11.44140625" style="155" bestFit="1" customWidth="1"/>
    <col min="836" max="836" width="34.44140625" style="155" customWidth="1"/>
    <col min="837" max="837" width="14.33203125" style="155" customWidth="1"/>
    <col min="838" max="838" width="15.6640625" style="155" customWidth="1"/>
    <col min="839" max="839" width="12.44140625" style="155" bestFit="1" customWidth="1"/>
    <col min="840" max="840" width="14.109375" style="155" bestFit="1" customWidth="1"/>
    <col min="841" max="841" width="12" style="155" customWidth="1"/>
    <col min="842" max="843" width="10.88671875" style="155" customWidth="1"/>
    <col min="844" max="844" width="14.33203125" style="155" customWidth="1"/>
    <col min="845" max="845" width="10" style="155" bestFit="1" customWidth="1"/>
    <col min="846" max="847" width="12.33203125" style="155" bestFit="1" customWidth="1"/>
    <col min="848" max="848" width="14.109375" style="155" customWidth="1"/>
    <col min="849" max="849" width="15.109375" style="155" customWidth="1"/>
    <col min="850" max="850" width="11.44140625" style="155"/>
    <col min="851" max="851" width="10.88671875" style="155" customWidth="1"/>
    <col min="852" max="854" width="11.44140625" style="155"/>
    <col min="855" max="855" width="13.88671875" style="155" customWidth="1"/>
    <col min="856" max="859" width="11.44140625" style="155"/>
    <col min="860" max="860" width="10.88671875" style="155" customWidth="1"/>
    <col min="861" max="1090" width="11.44140625" style="155"/>
    <col min="1091" max="1091" width="11.44140625" style="155" bestFit="1" customWidth="1"/>
    <col min="1092" max="1092" width="34.44140625" style="155" customWidth="1"/>
    <col min="1093" max="1093" width="14.33203125" style="155" customWidth="1"/>
    <col min="1094" max="1094" width="15.6640625" style="155" customWidth="1"/>
    <col min="1095" max="1095" width="12.44140625" style="155" bestFit="1" customWidth="1"/>
    <col min="1096" max="1096" width="14.109375" style="155" bestFit="1" customWidth="1"/>
    <col min="1097" max="1097" width="12" style="155" customWidth="1"/>
    <col min="1098" max="1099" width="10.88671875" style="155" customWidth="1"/>
    <col min="1100" max="1100" width="14.33203125" style="155" customWidth="1"/>
    <col min="1101" max="1101" width="10" style="155" bestFit="1" customWidth="1"/>
    <col min="1102" max="1103" width="12.33203125" style="155" bestFit="1" customWidth="1"/>
    <col min="1104" max="1104" width="14.109375" style="155" customWidth="1"/>
    <col min="1105" max="1105" width="15.109375" style="155" customWidth="1"/>
    <col min="1106" max="1106" width="11.44140625" style="155"/>
    <col min="1107" max="1107" width="10.88671875" style="155" customWidth="1"/>
    <col min="1108" max="1110" width="11.44140625" style="155"/>
    <col min="1111" max="1111" width="13.88671875" style="155" customWidth="1"/>
    <col min="1112" max="1115" width="11.44140625" style="155"/>
    <col min="1116" max="1116" width="10.88671875" style="155" customWidth="1"/>
    <col min="1117" max="1346" width="11.44140625" style="155"/>
    <col min="1347" max="1347" width="11.44140625" style="155" bestFit="1" customWidth="1"/>
    <col min="1348" max="1348" width="34.44140625" style="155" customWidth="1"/>
    <col min="1349" max="1349" width="14.33203125" style="155" customWidth="1"/>
    <col min="1350" max="1350" width="15.6640625" style="155" customWidth="1"/>
    <col min="1351" max="1351" width="12.44140625" style="155" bestFit="1" customWidth="1"/>
    <col min="1352" max="1352" width="14.109375" style="155" bestFit="1" customWidth="1"/>
    <col min="1353" max="1353" width="12" style="155" customWidth="1"/>
    <col min="1354" max="1355" width="10.88671875" style="155" customWidth="1"/>
    <col min="1356" max="1356" width="14.33203125" style="155" customWidth="1"/>
    <col min="1357" max="1357" width="10" style="155" bestFit="1" customWidth="1"/>
    <col min="1358" max="1359" width="12.33203125" style="155" bestFit="1" customWidth="1"/>
    <col min="1360" max="1360" width="14.109375" style="155" customWidth="1"/>
    <col min="1361" max="1361" width="15.109375" style="155" customWidth="1"/>
    <col min="1362" max="1362" width="11.44140625" style="155"/>
    <col min="1363" max="1363" width="10.88671875" style="155" customWidth="1"/>
    <col min="1364" max="1366" width="11.44140625" style="155"/>
    <col min="1367" max="1367" width="13.88671875" style="155" customWidth="1"/>
    <col min="1368" max="1371" width="11.44140625" style="155"/>
    <col min="1372" max="1372" width="10.88671875" style="155" customWidth="1"/>
    <col min="1373" max="1602" width="11.44140625" style="155"/>
    <col min="1603" max="1603" width="11.44140625" style="155" bestFit="1" customWidth="1"/>
    <col min="1604" max="1604" width="34.44140625" style="155" customWidth="1"/>
    <col min="1605" max="1605" width="14.33203125" style="155" customWidth="1"/>
    <col min="1606" max="1606" width="15.6640625" style="155" customWidth="1"/>
    <col min="1607" max="1607" width="12.44140625" style="155" bestFit="1" customWidth="1"/>
    <col min="1608" max="1608" width="14.109375" style="155" bestFit="1" customWidth="1"/>
    <col min="1609" max="1609" width="12" style="155" customWidth="1"/>
    <col min="1610" max="1611" width="10.88671875" style="155" customWidth="1"/>
    <col min="1612" max="1612" width="14.33203125" style="155" customWidth="1"/>
    <col min="1613" max="1613" width="10" style="155" bestFit="1" customWidth="1"/>
    <col min="1614" max="1615" width="12.33203125" style="155" bestFit="1" customWidth="1"/>
    <col min="1616" max="1616" width="14.109375" style="155" customWidth="1"/>
    <col min="1617" max="1617" width="15.109375" style="155" customWidth="1"/>
    <col min="1618" max="1618" width="11.44140625" style="155"/>
    <col min="1619" max="1619" width="10.88671875" style="155" customWidth="1"/>
    <col min="1620" max="1622" width="11.44140625" style="155"/>
    <col min="1623" max="1623" width="13.88671875" style="155" customWidth="1"/>
    <col min="1624" max="1627" width="11.44140625" style="155"/>
    <col min="1628" max="1628" width="10.88671875" style="155" customWidth="1"/>
    <col min="1629" max="1858" width="11.44140625" style="155"/>
    <col min="1859" max="1859" width="11.44140625" style="155" bestFit="1" customWidth="1"/>
    <col min="1860" max="1860" width="34.44140625" style="155" customWidth="1"/>
    <col min="1861" max="1861" width="14.33203125" style="155" customWidth="1"/>
    <col min="1862" max="1862" width="15.6640625" style="155" customWidth="1"/>
    <col min="1863" max="1863" width="12.44140625" style="155" bestFit="1" customWidth="1"/>
    <col min="1864" max="1864" width="14.109375" style="155" bestFit="1" customWidth="1"/>
    <col min="1865" max="1865" width="12" style="155" customWidth="1"/>
    <col min="1866" max="1867" width="10.88671875" style="155" customWidth="1"/>
    <col min="1868" max="1868" width="14.33203125" style="155" customWidth="1"/>
    <col min="1869" max="1869" width="10" style="155" bestFit="1" customWidth="1"/>
    <col min="1870" max="1871" width="12.33203125" style="155" bestFit="1" customWidth="1"/>
    <col min="1872" max="1872" width="14.109375" style="155" customWidth="1"/>
    <col min="1873" max="1873" width="15.109375" style="155" customWidth="1"/>
    <col min="1874" max="1874" width="11.44140625" style="155"/>
    <col min="1875" max="1875" width="10.88671875" style="155" customWidth="1"/>
    <col min="1876" max="1878" width="11.44140625" style="155"/>
    <col min="1879" max="1879" width="13.88671875" style="155" customWidth="1"/>
    <col min="1880" max="1883" width="11.44140625" style="155"/>
    <col min="1884" max="1884" width="10.88671875" style="155" customWidth="1"/>
    <col min="1885" max="2114" width="11.44140625" style="155"/>
    <col min="2115" max="2115" width="11.44140625" style="155" bestFit="1" customWidth="1"/>
    <col min="2116" max="2116" width="34.44140625" style="155" customWidth="1"/>
    <col min="2117" max="2117" width="14.33203125" style="155" customWidth="1"/>
    <col min="2118" max="2118" width="15.6640625" style="155" customWidth="1"/>
    <col min="2119" max="2119" width="12.44140625" style="155" bestFit="1" customWidth="1"/>
    <col min="2120" max="2120" width="14.109375" style="155" bestFit="1" customWidth="1"/>
    <col min="2121" max="2121" width="12" style="155" customWidth="1"/>
    <col min="2122" max="2123" width="10.88671875" style="155" customWidth="1"/>
    <col min="2124" max="2124" width="14.33203125" style="155" customWidth="1"/>
    <col min="2125" max="2125" width="10" style="155" bestFit="1" customWidth="1"/>
    <col min="2126" max="2127" width="12.33203125" style="155" bestFit="1" customWidth="1"/>
    <col min="2128" max="2128" width="14.109375" style="155" customWidth="1"/>
    <col min="2129" max="2129" width="15.109375" style="155" customWidth="1"/>
    <col min="2130" max="2130" width="11.44140625" style="155"/>
    <col min="2131" max="2131" width="10.88671875" style="155" customWidth="1"/>
    <col min="2132" max="2134" width="11.44140625" style="155"/>
    <col min="2135" max="2135" width="13.88671875" style="155" customWidth="1"/>
    <col min="2136" max="2139" width="11.44140625" style="155"/>
    <col min="2140" max="2140" width="10.88671875" style="155" customWidth="1"/>
    <col min="2141" max="2370" width="11.44140625" style="155"/>
    <col min="2371" max="2371" width="11.44140625" style="155" bestFit="1" customWidth="1"/>
    <col min="2372" max="2372" width="34.44140625" style="155" customWidth="1"/>
    <col min="2373" max="2373" width="14.33203125" style="155" customWidth="1"/>
    <col min="2374" max="2374" width="15.6640625" style="155" customWidth="1"/>
    <col min="2375" max="2375" width="12.44140625" style="155" bestFit="1" customWidth="1"/>
    <col min="2376" max="2376" width="14.109375" style="155" bestFit="1" customWidth="1"/>
    <col min="2377" max="2377" width="12" style="155" customWidth="1"/>
    <col min="2378" max="2379" width="10.88671875" style="155" customWidth="1"/>
    <col min="2380" max="2380" width="14.33203125" style="155" customWidth="1"/>
    <col min="2381" max="2381" width="10" style="155" bestFit="1" customWidth="1"/>
    <col min="2382" max="2383" width="12.33203125" style="155" bestFit="1" customWidth="1"/>
    <col min="2384" max="2384" width="14.109375" style="155" customWidth="1"/>
    <col min="2385" max="2385" width="15.109375" style="155" customWidth="1"/>
    <col min="2386" max="2386" width="11.44140625" style="155"/>
    <col min="2387" max="2387" width="10.88671875" style="155" customWidth="1"/>
    <col min="2388" max="2390" width="11.44140625" style="155"/>
    <col min="2391" max="2391" width="13.88671875" style="155" customWidth="1"/>
    <col min="2392" max="2395" width="11.44140625" style="155"/>
    <col min="2396" max="2396" width="10.88671875" style="155" customWidth="1"/>
    <col min="2397" max="2626" width="11.44140625" style="155"/>
    <col min="2627" max="2627" width="11.44140625" style="155" bestFit="1" customWidth="1"/>
    <col min="2628" max="2628" width="34.44140625" style="155" customWidth="1"/>
    <col min="2629" max="2629" width="14.33203125" style="155" customWidth="1"/>
    <col min="2630" max="2630" width="15.6640625" style="155" customWidth="1"/>
    <col min="2631" max="2631" width="12.44140625" style="155" bestFit="1" customWidth="1"/>
    <col min="2632" max="2632" width="14.109375" style="155" bestFit="1" customWidth="1"/>
    <col min="2633" max="2633" width="12" style="155" customWidth="1"/>
    <col min="2634" max="2635" width="10.88671875" style="155" customWidth="1"/>
    <col min="2636" max="2636" width="14.33203125" style="155" customWidth="1"/>
    <col min="2637" max="2637" width="10" style="155" bestFit="1" customWidth="1"/>
    <col min="2638" max="2639" width="12.33203125" style="155" bestFit="1" customWidth="1"/>
    <col min="2640" max="2640" width="14.109375" style="155" customWidth="1"/>
    <col min="2641" max="2641" width="15.109375" style="155" customWidth="1"/>
    <col min="2642" max="2642" width="11.44140625" style="155"/>
    <col min="2643" max="2643" width="10.88671875" style="155" customWidth="1"/>
    <col min="2644" max="2646" width="11.44140625" style="155"/>
    <col min="2647" max="2647" width="13.88671875" style="155" customWidth="1"/>
    <col min="2648" max="2651" width="11.44140625" style="155"/>
    <col min="2652" max="2652" width="10.88671875" style="155" customWidth="1"/>
    <col min="2653" max="2882" width="11.44140625" style="155"/>
    <col min="2883" max="2883" width="11.44140625" style="155" bestFit="1" customWidth="1"/>
    <col min="2884" max="2884" width="34.44140625" style="155" customWidth="1"/>
    <col min="2885" max="2885" width="14.33203125" style="155" customWidth="1"/>
    <col min="2886" max="2886" width="15.6640625" style="155" customWidth="1"/>
    <col min="2887" max="2887" width="12.44140625" style="155" bestFit="1" customWidth="1"/>
    <col min="2888" max="2888" width="14.109375" style="155" bestFit="1" customWidth="1"/>
    <col min="2889" max="2889" width="12" style="155" customWidth="1"/>
    <col min="2890" max="2891" width="10.88671875" style="155" customWidth="1"/>
    <col min="2892" max="2892" width="14.33203125" style="155" customWidth="1"/>
    <col min="2893" max="2893" width="10" style="155" bestFit="1" customWidth="1"/>
    <col min="2894" max="2895" width="12.33203125" style="155" bestFit="1" customWidth="1"/>
    <col min="2896" max="2896" width="14.109375" style="155" customWidth="1"/>
    <col min="2897" max="2897" width="15.109375" style="155" customWidth="1"/>
    <col min="2898" max="2898" width="11.44140625" style="155"/>
    <col min="2899" max="2899" width="10.88671875" style="155" customWidth="1"/>
    <col min="2900" max="2902" width="11.44140625" style="155"/>
    <col min="2903" max="2903" width="13.88671875" style="155" customWidth="1"/>
    <col min="2904" max="2907" width="11.44140625" style="155"/>
    <col min="2908" max="2908" width="10.88671875" style="155" customWidth="1"/>
    <col min="2909" max="3138" width="11.44140625" style="155"/>
    <col min="3139" max="3139" width="11.44140625" style="155" bestFit="1" customWidth="1"/>
    <col min="3140" max="3140" width="34.44140625" style="155" customWidth="1"/>
    <col min="3141" max="3141" width="14.33203125" style="155" customWidth="1"/>
    <col min="3142" max="3142" width="15.6640625" style="155" customWidth="1"/>
    <col min="3143" max="3143" width="12.44140625" style="155" bestFit="1" customWidth="1"/>
    <col min="3144" max="3144" width="14.109375" style="155" bestFit="1" customWidth="1"/>
    <col min="3145" max="3145" width="12" style="155" customWidth="1"/>
    <col min="3146" max="3147" width="10.88671875" style="155" customWidth="1"/>
    <col min="3148" max="3148" width="14.33203125" style="155" customWidth="1"/>
    <col min="3149" max="3149" width="10" style="155" bestFit="1" customWidth="1"/>
    <col min="3150" max="3151" width="12.33203125" style="155" bestFit="1" customWidth="1"/>
    <col min="3152" max="3152" width="14.109375" style="155" customWidth="1"/>
    <col min="3153" max="3153" width="15.109375" style="155" customWidth="1"/>
    <col min="3154" max="3154" width="11.44140625" style="155"/>
    <col min="3155" max="3155" width="10.88671875" style="155" customWidth="1"/>
    <col min="3156" max="3158" width="11.44140625" style="155"/>
    <col min="3159" max="3159" width="13.88671875" style="155" customWidth="1"/>
    <col min="3160" max="3163" width="11.44140625" style="155"/>
    <col min="3164" max="3164" width="10.88671875" style="155" customWidth="1"/>
    <col min="3165" max="3394" width="11.44140625" style="155"/>
    <col min="3395" max="3395" width="11.44140625" style="155" bestFit="1" customWidth="1"/>
    <col min="3396" max="3396" width="34.44140625" style="155" customWidth="1"/>
    <col min="3397" max="3397" width="14.33203125" style="155" customWidth="1"/>
    <col min="3398" max="3398" width="15.6640625" style="155" customWidth="1"/>
    <col min="3399" max="3399" width="12.44140625" style="155" bestFit="1" customWidth="1"/>
    <col min="3400" max="3400" width="14.109375" style="155" bestFit="1" customWidth="1"/>
    <col min="3401" max="3401" width="12" style="155" customWidth="1"/>
    <col min="3402" max="3403" width="10.88671875" style="155" customWidth="1"/>
    <col min="3404" max="3404" width="14.33203125" style="155" customWidth="1"/>
    <col min="3405" max="3405" width="10" style="155" bestFit="1" customWidth="1"/>
    <col min="3406" max="3407" width="12.33203125" style="155" bestFit="1" customWidth="1"/>
    <col min="3408" max="3408" width="14.109375" style="155" customWidth="1"/>
    <col min="3409" max="3409" width="15.109375" style="155" customWidth="1"/>
    <col min="3410" max="3410" width="11.44140625" style="155"/>
    <col min="3411" max="3411" width="10.88671875" style="155" customWidth="1"/>
    <col min="3412" max="3414" width="11.44140625" style="155"/>
    <col min="3415" max="3415" width="13.88671875" style="155" customWidth="1"/>
    <col min="3416" max="3419" width="11.44140625" style="155"/>
    <col min="3420" max="3420" width="10.88671875" style="155" customWidth="1"/>
    <col min="3421" max="3650" width="11.44140625" style="155"/>
    <col min="3651" max="3651" width="11.44140625" style="155" bestFit="1" customWidth="1"/>
    <col min="3652" max="3652" width="34.44140625" style="155" customWidth="1"/>
    <col min="3653" max="3653" width="14.33203125" style="155" customWidth="1"/>
    <col min="3654" max="3654" width="15.6640625" style="155" customWidth="1"/>
    <col min="3655" max="3655" width="12.44140625" style="155" bestFit="1" customWidth="1"/>
    <col min="3656" max="3656" width="14.109375" style="155" bestFit="1" customWidth="1"/>
    <col min="3657" max="3657" width="12" style="155" customWidth="1"/>
    <col min="3658" max="3659" width="10.88671875" style="155" customWidth="1"/>
    <col min="3660" max="3660" width="14.33203125" style="155" customWidth="1"/>
    <col min="3661" max="3661" width="10" style="155" bestFit="1" customWidth="1"/>
    <col min="3662" max="3663" width="12.33203125" style="155" bestFit="1" customWidth="1"/>
    <col min="3664" max="3664" width="14.109375" style="155" customWidth="1"/>
    <col min="3665" max="3665" width="15.109375" style="155" customWidth="1"/>
    <col min="3666" max="3666" width="11.44140625" style="155"/>
    <col min="3667" max="3667" width="10.88671875" style="155" customWidth="1"/>
    <col min="3668" max="3670" width="11.44140625" style="155"/>
    <col min="3671" max="3671" width="13.88671875" style="155" customWidth="1"/>
    <col min="3672" max="3675" width="11.44140625" style="155"/>
    <col min="3676" max="3676" width="10.88671875" style="155" customWidth="1"/>
    <col min="3677" max="3906" width="11.44140625" style="155"/>
    <col min="3907" max="3907" width="11.44140625" style="155" bestFit="1" customWidth="1"/>
    <col min="3908" max="3908" width="34.44140625" style="155" customWidth="1"/>
    <col min="3909" max="3909" width="14.33203125" style="155" customWidth="1"/>
    <col min="3910" max="3910" width="15.6640625" style="155" customWidth="1"/>
    <col min="3911" max="3911" width="12.44140625" style="155" bestFit="1" customWidth="1"/>
    <col min="3912" max="3912" width="14.109375" style="155" bestFit="1" customWidth="1"/>
    <col min="3913" max="3913" width="12" style="155" customWidth="1"/>
    <col min="3914" max="3915" width="10.88671875" style="155" customWidth="1"/>
    <col min="3916" max="3916" width="14.33203125" style="155" customWidth="1"/>
    <col min="3917" max="3917" width="10" style="155" bestFit="1" customWidth="1"/>
    <col min="3918" max="3919" width="12.33203125" style="155" bestFit="1" customWidth="1"/>
    <col min="3920" max="3920" width="14.109375" style="155" customWidth="1"/>
    <col min="3921" max="3921" width="15.109375" style="155" customWidth="1"/>
    <col min="3922" max="3922" width="11.44140625" style="155"/>
    <col min="3923" max="3923" width="10.88671875" style="155" customWidth="1"/>
    <col min="3924" max="3926" width="11.44140625" style="155"/>
    <col min="3927" max="3927" width="13.88671875" style="155" customWidth="1"/>
    <col min="3928" max="3931" width="11.44140625" style="155"/>
    <col min="3932" max="3932" width="10.88671875" style="155" customWidth="1"/>
    <col min="3933" max="4162" width="11.44140625" style="155"/>
    <col min="4163" max="4163" width="11.44140625" style="155" bestFit="1" customWidth="1"/>
    <col min="4164" max="4164" width="34.44140625" style="155" customWidth="1"/>
    <col min="4165" max="4165" width="14.33203125" style="155" customWidth="1"/>
    <col min="4166" max="4166" width="15.6640625" style="155" customWidth="1"/>
    <col min="4167" max="4167" width="12.44140625" style="155" bestFit="1" customWidth="1"/>
    <col min="4168" max="4168" width="14.109375" style="155" bestFit="1" customWidth="1"/>
    <col min="4169" max="4169" width="12" style="155" customWidth="1"/>
    <col min="4170" max="4171" width="10.88671875" style="155" customWidth="1"/>
    <col min="4172" max="4172" width="14.33203125" style="155" customWidth="1"/>
    <col min="4173" max="4173" width="10" style="155" bestFit="1" customWidth="1"/>
    <col min="4174" max="4175" width="12.33203125" style="155" bestFit="1" customWidth="1"/>
    <col min="4176" max="4176" width="14.109375" style="155" customWidth="1"/>
    <col min="4177" max="4177" width="15.109375" style="155" customWidth="1"/>
    <col min="4178" max="4178" width="11.44140625" style="155"/>
    <col min="4179" max="4179" width="10.88671875" style="155" customWidth="1"/>
    <col min="4180" max="4182" width="11.44140625" style="155"/>
    <col min="4183" max="4183" width="13.88671875" style="155" customWidth="1"/>
    <col min="4184" max="4187" width="11.44140625" style="155"/>
    <col min="4188" max="4188" width="10.88671875" style="155" customWidth="1"/>
    <col min="4189" max="4418" width="11.44140625" style="155"/>
    <col min="4419" max="4419" width="11.44140625" style="155" bestFit="1" customWidth="1"/>
    <col min="4420" max="4420" width="34.44140625" style="155" customWidth="1"/>
    <col min="4421" max="4421" width="14.33203125" style="155" customWidth="1"/>
    <col min="4422" max="4422" width="15.6640625" style="155" customWidth="1"/>
    <col min="4423" max="4423" width="12.44140625" style="155" bestFit="1" customWidth="1"/>
    <col min="4424" max="4424" width="14.109375" style="155" bestFit="1" customWidth="1"/>
    <col min="4425" max="4425" width="12" style="155" customWidth="1"/>
    <col min="4426" max="4427" width="10.88671875" style="155" customWidth="1"/>
    <col min="4428" max="4428" width="14.33203125" style="155" customWidth="1"/>
    <col min="4429" max="4429" width="10" style="155" bestFit="1" customWidth="1"/>
    <col min="4430" max="4431" width="12.33203125" style="155" bestFit="1" customWidth="1"/>
    <col min="4432" max="4432" width="14.109375" style="155" customWidth="1"/>
    <col min="4433" max="4433" width="15.109375" style="155" customWidth="1"/>
    <col min="4434" max="4434" width="11.44140625" style="155"/>
    <col min="4435" max="4435" width="10.88671875" style="155" customWidth="1"/>
    <col min="4436" max="4438" width="11.44140625" style="155"/>
    <col min="4439" max="4439" width="13.88671875" style="155" customWidth="1"/>
    <col min="4440" max="4443" width="11.44140625" style="155"/>
    <col min="4444" max="4444" width="10.88671875" style="155" customWidth="1"/>
    <col min="4445" max="4674" width="11.44140625" style="155"/>
    <col min="4675" max="4675" width="11.44140625" style="155" bestFit="1" customWidth="1"/>
    <col min="4676" max="4676" width="34.44140625" style="155" customWidth="1"/>
    <col min="4677" max="4677" width="14.33203125" style="155" customWidth="1"/>
    <col min="4678" max="4678" width="15.6640625" style="155" customWidth="1"/>
    <col min="4679" max="4679" width="12.44140625" style="155" bestFit="1" customWidth="1"/>
    <col min="4680" max="4680" width="14.109375" style="155" bestFit="1" customWidth="1"/>
    <col min="4681" max="4681" width="12" style="155" customWidth="1"/>
    <col min="4682" max="4683" width="10.88671875" style="155" customWidth="1"/>
    <col min="4684" max="4684" width="14.33203125" style="155" customWidth="1"/>
    <col min="4685" max="4685" width="10" style="155" bestFit="1" customWidth="1"/>
    <col min="4686" max="4687" width="12.33203125" style="155" bestFit="1" customWidth="1"/>
    <col min="4688" max="4688" width="14.109375" style="155" customWidth="1"/>
    <col min="4689" max="4689" width="15.109375" style="155" customWidth="1"/>
    <col min="4690" max="4690" width="11.44140625" style="155"/>
    <col min="4691" max="4691" width="10.88671875" style="155" customWidth="1"/>
    <col min="4692" max="4694" width="11.44140625" style="155"/>
    <col min="4695" max="4695" width="13.88671875" style="155" customWidth="1"/>
    <col min="4696" max="4699" width="11.44140625" style="155"/>
    <col min="4700" max="4700" width="10.88671875" style="155" customWidth="1"/>
    <col min="4701" max="4930" width="11.44140625" style="155"/>
    <col min="4931" max="4931" width="11.44140625" style="155" bestFit="1" customWidth="1"/>
    <col min="4932" max="4932" width="34.44140625" style="155" customWidth="1"/>
    <col min="4933" max="4933" width="14.33203125" style="155" customWidth="1"/>
    <col min="4934" max="4934" width="15.6640625" style="155" customWidth="1"/>
    <col min="4935" max="4935" width="12.44140625" style="155" bestFit="1" customWidth="1"/>
    <col min="4936" max="4936" width="14.109375" style="155" bestFit="1" customWidth="1"/>
    <col min="4937" max="4937" width="12" style="155" customWidth="1"/>
    <col min="4938" max="4939" width="10.88671875" style="155" customWidth="1"/>
    <col min="4940" max="4940" width="14.33203125" style="155" customWidth="1"/>
    <col min="4941" max="4941" width="10" style="155" bestFit="1" customWidth="1"/>
    <col min="4942" max="4943" width="12.33203125" style="155" bestFit="1" customWidth="1"/>
    <col min="4944" max="4944" width="14.109375" style="155" customWidth="1"/>
    <col min="4945" max="4945" width="15.109375" style="155" customWidth="1"/>
    <col min="4946" max="4946" width="11.44140625" style="155"/>
    <col min="4947" max="4947" width="10.88671875" style="155" customWidth="1"/>
    <col min="4948" max="4950" width="11.44140625" style="155"/>
    <col min="4951" max="4951" width="13.88671875" style="155" customWidth="1"/>
    <col min="4952" max="4955" width="11.44140625" style="155"/>
    <col min="4956" max="4956" width="10.88671875" style="155" customWidth="1"/>
    <col min="4957" max="5186" width="11.44140625" style="155"/>
    <col min="5187" max="5187" width="11.44140625" style="155" bestFit="1" customWidth="1"/>
    <col min="5188" max="5188" width="34.44140625" style="155" customWidth="1"/>
    <col min="5189" max="5189" width="14.33203125" style="155" customWidth="1"/>
    <col min="5190" max="5190" width="15.6640625" style="155" customWidth="1"/>
    <col min="5191" max="5191" width="12.44140625" style="155" bestFit="1" customWidth="1"/>
    <col min="5192" max="5192" width="14.109375" style="155" bestFit="1" customWidth="1"/>
    <col min="5193" max="5193" width="12" style="155" customWidth="1"/>
    <col min="5194" max="5195" width="10.88671875" style="155" customWidth="1"/>
    <col min="5196" max="5196" width="14.33203125" style="155" customWidth="1"/>
    <col min="5197" max="5197" width="10" style="155" bestFit="1" customWidth="1"/>
    <col min="5198" max="5199" width="12.33203125" style="155" bestFit="1" customWidth="1"/>
    <col min="5200" max="5200" width="14.109375" style="155" customWidth="1"/>
    <col min="5201" max="5201" width="15.109375" style="155" customWidth="1"/>
    <col min="5202" max="5202" width="11.44140625" style="155"/>
    <col min="5203" max="5203" width="10.88671875" style="155" customWidth="1"/>
    <col min="5204" max="5206" width="11.44140625" style="155"/>
    <col min="5207" max="5207" width="13.88671875" style="155" customWidth="1"/>
    <col min="5208" max="5211" width="11.44140625" style="155"/>
    <col min="5212" max="5212" width="10.88671875" style="155" customWidth="1"/>
    <col min="5213" max="5442" width="11.44140625" style="155"/>
    <col min="5443" max="5443" width="11.44140625" style="155" bestFit="1" customWidth="1"/>
    <col min="5444" max="5444" width="34.44140625" style="155" customWidth="1"/>
    <col min="5445" max="5445" width="14.33203125" style="155" customWidth="1"/>
    <col min="5446" max="5446" width="15.6640625" style="155" customWidth="1"/>
    <col min="5447" max="5447" width="12.44140625" style="155" bestFit="1" customWidth="1"/>
    <col min="5448" max="5448" width="14.109375" style="155" bestFit="1" customWidth="1"/>
    <col min="5449" max="5449" width="12" style="155" customWidth="1"/>
    <col min="5450" max="5451" width="10.88671875" style="155" customWidth="1"/>
    <col min="5452" max="5452" width="14.33203125" style="155" customWidth="1"/>
    <col min="5453" max="5453" width="10" style="155" bestFit="1" customWidth="1"/>
    <col min="5454" max="5455" width="12.33203125" style="155" bestFit="1" customWidth="1"/>
    <col min="5456" max="5456" width="14.109375" style="155" customWidth="1"/>
    <col min="5457" max="5457" width="15.109375" style="155" customWidth="1"/>
    <col min="5458" max="5458" width="11.44140625" style="155"/>
    <col min="5459" max="5459" width="10.88671875" style="155" customWidth="1"/>
    <col min="5460" max="5462" width="11.44140625" style="155"/>
    <col min="5463" max="5463" width="13.88671875" style="155" customWidth="1"/>
    <col min="5464" max="5467" width="11.44140625" style="155"/>
    <col min="5468" max="5468" width="10.88671875" style="155" customWidth="1"/>
    <col min="5469" max="5698" width="11.44140625" style="155"/>
    <col min="5699" max="5699" width="11.44140625" style="155" bestFit="1" customWidth="1"/>
    <col min="5700" max="5700" width="34.44140625" style="155" customWidth="1"/>
    <col min="5701" max="5701" width="14.33203125" style="155" customWidth="1"/>
    <col min="5702" max="5702" width="15.6640625" style="155" customWidth="1"/>
    <col min="5703" max="5703" width="12.44140625" style="155" bestFit="1" customWidth="1"/>
    <col min="5704" max="5704" width="14.109375" style="155" bestFit="1" customWidth="1"/>
    <col min="5705" max="5705" width="12" style="155" customWidth="1"/>
    <col min="5706" max="5707" width="10.88671875" style="155" customWidth="1"/>
    <col min="5708" max="5708" width="14.33203125" style="155" customWidth="1"/>
    <col min="5709" max="5709" width="10" style="155" bestFit="1" customWidth="1"/>
    <col min="5710" max="5711" width="12.33203125" style="155" bestFit="1" customWidth="1"/>
    <col min="5712" max="5712" width="14.109375" style="155" customWidth="1"/>
    <col min="5713" max="5713" width="15.109375" style="155" customWidth="1"/>
    <col min="5714" max="5714" width="11.44140625" style="155"/>
    <col min="5715" max="5715" width="10.88671875" style="155" customWidth="1"/>
    <col min="5716" max="5718" width="11.44140625" style="155"/>
    <col min="5719" max="5719" width="13.88671875" style="155" customWidth="1"/>
    <col min="5720" max="5723" width="11.44140625" style="155"/>
    <col min="5724" max="5724" width="10.88671875" style="155" customWidth="1"/>
    <col min="5725" max="5954" width="11.44140625" style="155"/>
    <col min="5955" max="5955" width="11.44140625" style="155" bestFit="1" customWidth="1"/>
    <col min="5956" max="5956" width="34.44140625" style="155" customWidth="1"/>
    <col min="5957" max="5957" width="14.33203125" style="155" customWidth="1"/>
    <col min="5958" max="5958" width="15.6640625" style="155" customWidth="1"/>
    <col min="5959" max="5959" width="12.44140625" style="155" bestFit="1" customWidth="1"/>
    <col min="5960" max="5960" width="14.109375" style="155" bestFit="1" customWidth="1"/>
    <col min="5961" max="5961" width="12" style="155" customWidth="1"/>
    <col min="5962" max="5963" width="10.88671875" style="155" customWidth="1"/>
    <col min="5964" max="5964" width="14.33203125" style="155" customWidth="1"/>
    <col min="5965" max="5965" width="10" style="155" bestFit="1" customWidth="1"/>
    <col min="5966" max="5967" width="12.33203125" style="155" bestFit="1" customWidth="1"/>
    <col min="5968" max="5968" width="14.109375" style="155" customWidth="1"/>
    <col min="5969" max="5969" width="15.109375" style="155" customWidth="1"/>
    <col min="5970" max="5970" width="11.44140625" style="155"/>
    <col min="5971" max="5971" width="10.88671875" style="155" customWidth="1"/>
    <col min="5972" max="5974" width="11.44140625" style="155"/>
    <col min="5975" max="5975" width="13.88671875" style="155" customWidth="1"/>
    <col min="5976" max="5979" width="11.44140625" style="155"/>
    <col min="5980" max="5980" width="10.88671875" style="155" customWidth="1"/>
    <col min="5981" max="6210" width="11.44140625" style="155"/>
    <col min="6211" max="6211" width="11.44140625" style="155" bestFit="1" customWidth="1"/>
    <col min="6212" max="6212" width="34.44140625" style="155" customWidth="1"/>
    <col min="6213" max="6213" width="14.33203125" style="155" customWidth="1"/>
    <col min="6214" max="6214" width="15.6640625" style="155" customWidth="1"/>
    <col min="6215" max="6215" width="12.44140625" style="155" bestFit="1" customWidth="1"/>
    <col min="6216" max="6216" width="14.109375" style="155" bestFit="1" customWidth="1"/>
    <col min="6217" max="6217" width="12" style="155" customWidth="1"/>
    <col min="6218" max="6219" width="10.88671875" style="155" customWidth="1"/>
    <col min="6220" max="6220" width="14.33203125" style="155" customWidth="1"/>
    <col min="6221" max="6221" width="10" style="155" bestFit="1" customWidth="1"/>
    <col min="6222" max="6223" width="12.33203125" style="155" bestFit="1" customWidth="1"/>
    <col min="6224" max="6224" width="14.109375" style="155" customWidth="1"/>
    <col min="6225" max="6225" width="15.109375" style="155" customWidth="1"/>
    <col min="6226" max="6226" width="11.44140625" style="155"/>
    <col min="6227" max="6227" width="10.88671875" style="155" customWidth="1"/>
    <col min="6228" max="6230" width="11.44140625" style="155"/>
    <col min="6231" max="6231" width="13.88671875" style="155" customWidth="1"/>
    <col min="6232" max="6235" width="11.44140625" style="155"/>
    <col min="6236" max="6236" width="10.88671875" style="155" customWidth="1"/>
    <col min="6237" max="6466" width="11.44140625" style="155"/>
    <col min="6467" max="6467" width="11.44140625" style="155" bestFit="1" customWidth="1"/>
    <col min="6468" max="6468" width="34.44140625" style="155" customWidth="1"/>
    <col min="6469" max="6469" width="14.33203125" style="155" customWidth="1"/>
    <col min="6470" max="6470" width="15.6640625" style="155" customWidth="1"/>
    <col min="6471" max="6471" width="12.44140625" style="155" bestFit="1" customWidth="1"/>
    <col min="6472" max="6472" width="14.109375" style="155" bestFit="1" customWidth="1"/>
    <col min="6473" max="6473" width="12" style="155" customWidth="1"/>
    <col min="6474" max="6475" width="10.88671875" style="155" customWidth="1"/>
    <col min="6476" max="6476" width="14.33203125" style="155" customWidth="1"/>
    <col min="6477" max="6477" width="10" style="155" bestFit="1" customWidth="1"/>
    <col min="6478" max="6479" width="12.33203125" style="155" bestFit="1" customWidth="1"/>
    <col min="6480" max="6480" width="14.109375" style="155" customWidth="1"/>
    <col min="6481" max="6481" width="15.109375" style="155" customWidth="1"/>
    <col min="6482" max="6482" width="11.44140625" style="155"/>
    <col min="6483" max="6483" width="10.88671875" style="155" customWidth="1"/>
    <col min="6484" max="6486" width="11.44140625" style="155"/>
    <col min="6487" max="6487" width="13.88671875" style="155" customWidth="1"/>
    <col min="6488" max="6491" width="11.44140625" style="155"/>
    <col min="6492" max="6492" width="10.88671875" style="155" customWidth="1"/>
    <col min="6493" max="6722" width="11.44140625" style="155"/>
    <col min="6723" max="6723" width="11.44140625" style="155" bestFit="1" customWidth="1"/>
    <col min="6724" max="6724" width="34.44140625" style="155" customWidth="1"/>
    <col min="6725" max="6725" width="14.33203125" style="155" customWidth="1"/>
    <col min="6726" max="6726" width="15.6640625" style="155" customWidth="1"/>
    <col min="6727" max="6727" width="12.44140625" style="155" bestFit="1" customWidth="1"/>
    <col min="6728" max="6728" width="14.109375" style="155" bestFit="1" customWidth="1"/>
    <col min="6729" max="6729" width="12" style="155" customWidth="1"/>
    <col min="6730" max="6731" width="10.88671875" style="155" customWidth="1"/>
    <col min="6732" max="6732" width="14.33203125" style="155" customWidth="1"/>
    <col min="6733" max="6733" width="10" style="155" bestFit="1" customWidth="1"/>
    <col min="6734" max="6735" width="12.33203125" style="155" bestFit="1" customWidth="1"/>
    <col min="6736" max="6736" width="14.109375" style="155" customWidth="1"/>
    <col min="6737" max="6737" width="15.109375" style="155" customWidth="1"/>
    <col min="6738" max="6738" width="11.44140625" style="155"/>
    <col min="6739" max="6739" width="10.88671875" style="155" customWidth="1"/>
    <col min="6740" max="6742" width="11.44140625" style="155"/>
    <col min="6743" max="6743" width="13.88671875" style="155" customWidth="1"/>
    <col min="6744" max="6747" width="11.44140625" style="155"/>
    <col min="6748" max="6748" width="10.88671875" style="155" customWidth="1"/>
    <col min="6749" max="6978" width="11.44140625" style="155"/>
    <col min="6979" max="6979" width="11.44140625" style="155" bestFit="1" customWidth="1"/>
    <col min="6980" max="6980" width="34.44140625" style="155" customWidth="1"/>
    <col min="6981" max="6981" width="14.33203125" style="155" customWidth="1"/>
    <col min="6982" max="6982" width="15.6640625" style="155" customWidth="1"/>
    <col min="6983" max="6983" width="12.44140625" style="155" bestFit="1" customWidth="1"/>
    <col min="6984" max="6984" width="14.109375" style="155" bestFit="1" customWidth="1"/>
    <col min="6985" max="6985" width="12" style="155" customWidth="1"/>
    <col min="6986" max="6987" width="10.88671875" style="155" customWidth="1"/>
    <col min="6988" max="6988" width="14.33203125" style="155" customWidth="1"/>
    <col min="6989" max="6989" width="10" style="155" bestFit="1" customWidth="1"/>
    <col min="6990" max="6991" width="12.33203125" style="155" bestFit="1" customWidth="1"/>
    <col min="6992" max="6992" width="14.109375" style="155" customWidth="1"/>
    <col min="6993" max="6993" width="15.109375" style="155" customWidth="1"/>
    <col min="6994" max="6994" width="11.44140625" style="155"/>
    <col min="6995" max="6995" width="10.88671875" style="155" customWidth="1"/>
    <col min="6996" max="6998" width="11.44140625" style="155"/>
    <col min="6999" max="6999" width="13.88671875" style="155" customWidth="1"/>
    <col min="7000" max="7003" width="11.44140625" style="155"/>
    <col min="7004" max="7004" width="10.88671875" style="155" customWidth="1"/>
    <col min="7005" max="7234" width="11.44140625" style="155"/>
    <col min="7235" max="7235" width="11.44140625" style="155" bestFit="1" customWidth="1"/>
    <col min="7236" max="7236" width="34.44140625" style="155" customWidth="1"/>
    <col min="7237" max="7237" width="14.33203125" style="155" customWidth="1"/>
    <col min="7238" max="7238" width="15.6640625" style="155" customWidth="1"/>
    <col min="7239" max="7239" width="12.44140625" style="155" bestFit="1" customWidth="1"/>
    <col min="7240" max="7240" width="14.109375" style="155" bestFit="1" customWidth="1"/>
    <col min="7241" max="7241" width="12" style="155" customWidth="1"/>
    <col min="7242" max="7243" width="10.88671875" style="155" customWidth="1"/>
    <col min="7244" max="7244" width="14.33203125" style="155" customWidth="1"/>
    <col min="7245" max="7245" width="10" style="155" bestFit="1" customWidth="1"/>
    <col min="7246" max="7247" width="12.33203125" style="155" bestFit="1" customWidth="1"/>
    <col min="7248" max="7248" width="14.109375" style="155" customWidth="1"/>
    <col min="7249" max="7249" width="15.109375" style="155" customWidth="1"/>
    <col min="7250" max="7250" width="11.44140625" style="155"/>
    <col min="7251" max="7251" width="10.88671875" style="155" customWidth="1"/>
    <col min="7252" max="7254" width="11.44140625" style="155"/>
    <col min="7255" max="7255" width="13.88671875" style="155" customWidth="1"/>
    <col min="7256" max="7259" width="11.44140625" style="155"/>
    <col min="7260" max="7260" width="10.88671875" style="155" customWidth="1"/>
    <col min="7261" max="7490" width="11.44140625" style="155"/>
    <col min="7491" max="7491" width="11.44140625" style="155" bestFit="1" customWidth="1"/>
    <col min="7492" max="7492" width="34.44140625" style="155" customWidth="1"/>
    <col min="7493" max="7493" width="14.33203125" style="155" customWidth="1"/>
    <col min="7494" max="7494" width="15.6640625" style="155" customWidth="1"/>
    <col min="7495" max="7495" width="12.44140625" style="155" bestFit="1" customWidth="1"/>
    <col min="7496" max="7496" width="14.109375" style="155" bestFit="1" customWidth="1"/>
    <col min="7497" max="7497" width="12" style="155" customWidth="1"/>
    <col min="7498" max="7499" width="10.88671875" style="155" customWidth="1"/>
    <col min="7500" max="7500" width="14.33203125" style="155" customWidth="1"/>
    <col min="7501" max="7501" width="10" style="155" bestFit="1" customWidth="1"/>
    <col min="7502" max="7503" width="12.33203125" style="155" bestFit="1" customWidth="1"/>
    <col min="7504" max="7504" width="14.109375" style="155" customWidth="1"/>
    <col min="7505" max="7505" width="15.109375" style="155" customWidth="1"/>
    <col min="7506" max="7506" width="11.44140625" style="155"/>
    <col min="7507" max="7507" width="10.88671875" style="155" customWidth="1"/>
    <col min="7508" max="7510" width="11.44140625" style="155"/>
    <col min="7511" max="7511" width="13.88671875" style="155" customWidth="1"/>
    <col min="7512" max="7515" width="11.44140625" style="155"/>
    <col min="7516" max="7516" width="10.88671875" style="155" customWidth="1"/>
    <col min="7517" max="7746" width="11.44140625" style="155"/>
    <col min="7747" max="7747" width="11.44140625" style="155" bestFit="1" customWidth="1"/>
    <col min="7748" max="7748" width="34.44140625" style="155" customWidth="1"/>
    <col min="7749" max="7749" width="14.33203125" style="155" customWidth="1"/>
    <col min="7750" max="7750" width="15.6640625" style="155" customWidth="1"/>
    <col min="7751" max="7751" width="12.44140625" style="155" bestFit="1" customWidth="1"/>
    <col min="7752" max="7752" width="14.109375" style="155" bestFit="1" customWidth="1"/>
    <col min="7753" max="7753" width="12" style="155" customWidth="1"/>
    <col min="7754" max="7755" width="10.88671875" style="155" customWidth="1"/>
    <col min="7756" max="7756" width="14.33203125" style="155" customWidth="1"/>
    <col min="7757" max="7757" width="10" style="155" bestFit="1" customWidth="1"/>
    <col min="7758" max="7759" width="12.33203125" style="155" bestFit="1" customWidth="1"/>
    <col min="7760" max="7760" width="14.109375" style="155" customWidth="1"/>
    <col min="7761" max="7761" width="15.109375" style="155" customWidth="1"/>
    <col min="7762" max="7762" width="11.44140625" style="155"/>
    <col min="7763" max="7763" width="10.88671875" style="155" customWidth="1"/>
    <col min="7764" max="7766" width="11.44140625" style="155"/>
    <col min="7767" max="7767" width="13.88671875" style="155" customWidth="1"/>
    <col min="7768" max="7771" width="11.44140625" style="155"/>
    <col min="7772" max="7772" width="10.88671875" style="155" customWidth="1"/>
    <col min="7773" max="8002" width="11.44140625" style="155"/>
    <col min="8003" max="8003" width="11.44140625" style="155" bestFit="1" customWidth="1"/>
    <col min="8004" max="8004" width="34.44140625" style="155" customWidth="1"/>
    <col min="8005" max="8005" width="14.33203125" style="155" customWidth="1"/>
    <col min="8006" max="8006" width="15.6640625" style="155" customWidth="1"/>
    <col min="8007" max="8007" width="12.44140625" style="155" bestFit="1" customWidth="1"/>
    <col min="8008" max="8008" width="14.109375" style="155" bestFit="1" customWidth="1"/>
    <col min="8009" max="8009" width="12" style="155" customWidth="1"/>
    <col min="8010" max="8011" width="10.88671875" style="155" customWidth="1"/>
    <col min="8012" max="8012" width="14.33203125" style="155" customWidth="1"/>
    <col min="8013" max="8013" width="10" style="155" bestFit="1" customWidth="1"/>
    <col min="8014" max="8015" width="12.33203125" style="155" bestFit="1" customWidth="1"/>
    <col min="8016" max="8016" width="14.109375" style="155" customWidth="1"/>
    <col min="8017" max="8017" width="15.109375" style="155" customWidth="1"/>
    <col min="8018" max="8018" width="11.44140625" style="155"/>
    <col min="8019" max="8019" width="10.88671875" style="155" customWidth="1"/>
    <col min="8020" max="8022" width="11.44140625" style="155"/>
    <col min="8023" max="8023" width="13.88671875" style="155" customWidth="1"/>
    <col min="8024" max="8027" width="11.44140625" style="155"/>
    <col min="8028" max="8028" width="10.88671875" style="155" customWidth="1"/>
    <col min="8029" max="8258" width="11.44140625" style="155"/>
    <col min="8259" max="8259" width="11.44140625" style="155" bestFit="1" customWidth="1"/>
    <col min="8260" max="8260" width="34.44140625" style="155" customWidth="1"/>
    <col min="8261" max="8261" width="14.33203125" style="155" customWidth="1"/>
    <col min="8262" max="8262" width="15.6640625" style="155" customWidth="1"/>
    <col min="8263" max="8263" width="12.44140625" style="155" bestFit="1" customWidth="1"/>
    <col min="8264" max="8264" width="14.109375" style="155" bestFit="1" customWidth="1"/>
    <col min="8265" max="8265" width="12" style="155" customWidth="1"/>
    <col min="8266" max="8267" width="10.88671875" style="155" customWidth="1"/>
    <col min="8268" max="8268" width="14.33203125" style="155" customWidth="1"/>
    <col min="8269" max="8269" width="10" style="155" bestFit="1" customWidth="1"/>
    <col min="8270" max="8271" width="12.33203125" style="155" bestFit="1" customWidth="1"/>
    <col min="8272" max="8272" width="14.109375" style="155" customWidth="1"/>
    <col min="8273" max="8273" width="15.109375" style="155" customWidth="1"/>
    <col min="8274" max="8274" width="11.44140625" style="155"/>
    <col min="8275" max="8275" width="10.88671875" style="155" customWidth="1"/>
    <col min="8276" max="8278" width="11.44140625" style="155"/>
    <col min="8279" max="8279" width="13.88671875" style="155" customWidth="1"/>
    <col min="8280" max="8283" width="11.44140625" style="155"/>
    <col min="8284" max="8284" width="10.88671875" style="155" customWidth="1"/>
    <col min="8285" max="8514" width="11.44140625" style="155"/>
    <col min="8515" max="8515" width="11.44140625" style="155" bestFit="1" customWidth="1"/>
    <col min="8516" max="8516" width="34.44140625" style="155" customWidth="1"/>
    <col min="8517" max="8517" width="14.33203125" style="155" customWidth="1"/>
    <col min="8518" max="8518" width="15.6640625" style="155" customWidth="1"/>
    <col min="8519" max="8519" width="12.44140625" style="155" bestFit="1" customWidth="1"/>
    <col min="8520" max="8520" width="14.109375" style="155" bestFit="1" customWidth="1"/>
    <col min="8521" max="8521" width="12" style="155" customWidth="1"/>
    <col min="8522" max="8523" width="10.88671875" style="155" customWidth="1"/>
    <col min="8524" max="8524" width="14.33203125" style="155" customWidth="1"/>
    <col min="8525" max="8525" width="10" style="155" bestFit="1" customWidth="1"/>
    <col min="8526" max="8527" width="12.33203125" style="155" bestFit="1" customWidth="1"/>
    <col min="8528" max="8528" width="14.109375" style="155" customWidth="1"/>
    <col min="8529" max="8529" width="15.109375" style="155" customWidth="1"/>
    <col min="8530" max="8530" width="11.44140625" style="155"/>
    <col min="8531" max="8531" width="10.88671875" style="155" customWidth="1"/>
    <col min="8532" max="8534" width="11.44140625" style="155"/>
    <col min="8535" max="8535" width="13.88671875" style="155" customWidth="1"/>
    <col min="8536" max="8539" width="11.44140625" style="155"/>
    <col min="8540" max="8540" width="10.88671875" style="155" customWidth="1"/>
    <col min="8541" max="8770" width="11.44140625" style="155"/>
    <col min="8771" max="8771" width="11.44140625" style="155" bestFit="1" customWidth="1"/>
    <col min="8772" max="8772" width="34.44140625" style="155" customWidth="1"/>
    <col min="8773" max="8773" width="14.33203125" style="155" customWidth="1"/>
    <col min="8774" max="8774" width="15.6640625" style="155" customWidth="1"/>
    <col min="8775" max="8775" width="12.44140625" style="155" bestFit="1" customWidth="1"/>
    <col min="8776" max="8776" width="14.109375" style="155" bestFit="1" customWidth="1"/>
    <col min="8777" max="8777" width="12" style="155" customWidth="1"/>
    <col min="8778" max="8779" width="10.88671875" style="155" customWidth="1"/>
    <col min="8780" max="8780" width="14.33203125" style="155" customWidth="1"/>
    <col min="8781" max="8781" width="10" style="155" bestFit="1" customWidth="1"/>
    <col min="8782" max="8783" width="12.33203125" style="155" bestFit="1" customWidth="1"/>
    <col min="8784" max="8784" width="14.109375" style="155" customWidth="1"/>
    <col min="8785" max="8785" width="15.109375" style="155" customWidth="1"/>
    <col min="8786" max="8786" width="11.44140625" style="155"/>
    <col min="8787" max="8787" width="10.88671875" style="155" customWidth="1"/>
    <col min="8788" max="8790" width="11.44140625" style="155"/>
    <col min="8791" max="8791" width="13.88671875" style="155" customWidth="1"/>
    <col min="8792" max="8795" width="11.44140625" style="155"/>
    <col min="8796" max="8796" width="10.88671875" style="155" customWidth="1"/>
    <col min="8797" max="9026" width="11.44140625" style="155"/>
    <col min="9027" max="9027" width="11.44140625" style="155" bestFit="1" customWidth="1"/>
    <col min="9028" max="9028" width="34.44140625" style="155" customWidth="1"/>
    <col min="9029" max="9029" width="14.33203125" style="155" customWidth="1"/>
    <col min="9030" max="9030" width="15.6640625" style="155" customWidth="1"/>
    <col min="9031" max="9031" width="12.44140625" style="155" bestFit="1" customWidth="1"/>
    <col min="9032" max="9032" width="14.109375" style="155" bestFit="1" customWidth="1"/>
    <col min="9033" max="9033" width="12" style="155" customWidth="1"/>
    <col min="9034" max="9035" width="10.88671875" style="155" customWidth="1"/>
    <col min="9036" max="9036" width="14.33203125" style="155" customWidth="1"/>
    <col min="9037" max="9037" width="10" style="155" bestFit="1" customWidth="1"/>
    <col min="9038" max="9039" width="12.33203125" style="155" bestFit="1" customWidth="1"/>
    <col min="9040" max="9040" width="14.109375" style="155" customWidth="1"/>
    <col min="9041" max="9041" width="15.109375" style="155" customWidth="1"/>
    <col min="9042" max="9042" width="11.44140625" style="155"/>
    <col min="9043" max="9043" width="10.88671875" style="155" customWidth="1"/>
    <col min="9044" max="9046" width="11.44140625" style="155"/>
    <col min="9047" max="9047" width="13.88671875" style="155" customWidth="1"/>
    <col min="9048" max="9051" width="11.44140625" style="155"/>
    <col min="9052" max="9052" width="10.88671875" style="155" customWidth="1"/>
    <col min="9053" max="9282" width="11.44140625" style="155"/>
    <col min="9283" max="9283" width="11.44140625" style="155" bestFit="1" customWidth="1"/>
    <col min="9284" max="9284" width="34.44140625" style="155" customWidth="1"/>
    <col min="9285" max="9285" width="14.33203125" style="155" customWidth="1"/>
    <col min="9286" max="9286" width="15.6640625" style="155" customWidth="1"/>
    <col min="9287" max="9287" width="12.44140625" style="155" bestFit="1" customWidth="1"/>
    <col min="9288" max="9288" width="14.109375" style="155" bestFit="1" customWidth="1"/>
    <col min="9289" max="9289" width="12" style="155" customWidth="1"/>
    <col min="9290" max="9291" width="10.88671875" style="155" customWidth="1"/>
    <col min="9292" max="9292" width="14.33203125" style="155" customWidth="1"/>
    <col min="9293" max="9293" width="10" style="155" bestFit="1" customWidth="1"/>
    <col min="9294" max="9295" width="12.33203125" style="155" bestFit="1" customWidth="1"/>
    <col min="9296" max="9296" width="14.109375" style="155" customWidth="1"/>
    <col min="9297" max="9297" width="15.109375" style="155" customWidth="1"/>
    <col min="9298" max="9298" width="11.44140625" style="155"/>
    <col min="9299" max="9299" width="10.88671875" style="155" customWidth="1"/>
    <col min="9300" max="9302" width="11.44140625" style="155"/>
    <col min="9303" max="9303" width="13.88671875" style="155" customWidth="1"/>
    <col min="9304" max="9307" width="11.44140625" style="155"/>
    <col min="9308" max="9308" width="10.88671875" style="155" customWidth="1"/>
    <col min="9309" max="9538" width="11.44140625" style="155"/>
    <col min="9539" max="9539" width="11.44140625" style="155" bestFit="1" customWidth="1"/>
    <col min="9540" max="9540" width="34.44140625" style="155" customWidth="1"/>
    <col min="9541" max="9541" width="14.33203125" style="155" customWidth="1"/>
    <col min="9542" max="9542" width="15.6640625" style="155" customWidth="1"/>
    <col min="9543" max="9543" width="12.44140625" style="155" bestFit="1" customWidth="1"/>
    <col min="9544" max="9544" width="14.109375" style="155" bestFit="1" customWidth="1"/>
    <col min="9545" max="9545" width="12" style="155" customWidth="1"/>
    <col min="9546" max="9547" width="10.88671875" style="155" customWidth="1"/>
    <col min="9548" max="9548" width="14.33203125" style="155" customWidth="1"/>
    <col min="9549" max="9549" width="10" style="155" bestFit="1" customWidth="1"/>
    <col min="9550" max="9551" width="12.33203125" style="155" bestFit="1" customWidth="1"/>
    <col min="9552" max="9552" width="14.109375" style="155" customWidth="1"/>
    <col min="9553" max="9553" width="15.109375" style="155" customWidth="1"/>
    <col min="9554" max="9554" width="11.44140625" style="155"/>
    <col min="9555" max="9555" width="10.88671875" style="155" customWidth="1"/>
    <col min="9556" max="9558" width="11.44140625" style="155"/>
    <col min="9559" max="9559" width="13.88671875" style="155" customWidth="1"/>
    <col min="9560" max="9563" width="11.44140625" style="155"/>
    <col min="9564" max="9564" width="10.88671875" style="155" customWidth="1"/>
    <col min="9565" max="9794" width="11.44140625" style="155"/>
    <col min="9795" max="9795" width="11.44140625" style="155" bestFit="1" customWidth="1"/>
    <col min="9796" max="9796" width="34.44140625" style="155" customWidth="1"/>
    <col min="9797" max="9797" width="14.33203125" style="155" customWidth="1"/>
    <col min="9798" max="9798" width="15.6640625" style="155" customWidth="1"/>
    <col min="9799" max="9799" width="12.44140625" style="155" bestFit="1" customWidth="1"/>
    <col min="9800" max="9800" width="14.109375" style="155" bestFit="1" customWidth="1"/>
    <col min="9801" max="9801" width="12" style="155" customWidth="1"/>
    <col min="9802" max="9803" width="10.88671875" style="155" customWidth="1"/>
    <col min="9804" max="9804" width="14.33203125" style="155" customWidth="1"/>
    <col min="9805" max="9805" width="10" style="155" bestFit="1" customWidth="1"/>
    <col min="9806" max="9807" width="12.33203125" style="155" bestFit="1" customWidth="1"/>
    <col min="9808" max="9808" width="14.109375" style="155" customWidth="1"/>
    <col min="9809" max="9809" width="15.109375" style="155" customWidth="1"/>
    <col min="9810" max="9810" width="11.44140625" style="155"/>
    <col min="9811" max="9811" width="10.88671875" style="155" customWidth="1"/>
    <col min="9812" max="9814" width="11.44140625" style="155"/>
    <col min="9815" max="9815" width="13.88671875" style="155" customWidth="1"/>
    <col min="9816" max="9819" width="11.44140625" style="155"/>
    <col min="9820" max="9820" width="10.88671875" style="155" customWidth="1"/>
    <col min="9821" max="10050" width="11.44140625" style="155"/>
    <col min="10051" max="10051" width="11.44140625" style="155" bestFit="1" customWidth="1"/>
    <col min="10052" max="10052" width="34.44140625" style="155" customWidth="1"/>
    <col min="10053" max="10053" width="14.33203125" style="155" customWidth="1"/>
    <col min="10054" max="10054" width="15.6640625" style="155" customWidth="1"/>
    <col min="10055" max="10055" width="12.44140625" style="155" bestFit="1" customWidth="1"/>
    <col min="10056" max="10056" width="14.109375" style="155" bestFit="1" customWidth="1"/>
    <col min="10057" max="10057" width="12" style="155" customWidth="1"/>
    <col min="10058" max="10059" width="10.88671875" style="155" customWidth="1"/>
    <col min="10060" max="10060" width="14.33203125" style="155" customWidth="1"/>
    <col min="10061" max="10061" width="10" style="155" bestFit="1" customWidth="1"/>
    <col min="10062" max="10063" width="12.33203125" style="155" bestFit="1" customWidth="1"/>
    <col min="10064" max="10064" width="14.109375" style="155" customWidth="1"/>
    <col min="10065" max="10065" width="15.109375" style="155" customWidth="1"/>
    <col min="10066" max="10066" width="11.44140625" style="155"/>
    <col min="10067" max="10067" width="10.88671875" style="155" customWidth="1"/>
    <col min="10068" max="10070" width="11.44140625" style="155"/>
    <col min="10071" max="10071" width="13.88671875" style="155" customWidth="1"/>
    <col min="10072" max="10075" width="11.44140625" style="155"/>
    <col min="10076" max="10076" width="10.88671875" style="155" customWidth="1"/>
    <col min="10077" max="10306" width="11.44140625" style="155"/>
    <col min="10307" max="10307" width="11.44140625" style="155" bestFit="1" customWidth="1"/>
    <col min="10308" max="10308" width="34.44140625" style="155" customWidth="1"/>
    <col min="10309" max="10309" width="14.33203125" style="155" customWidth="1"/>
    <col min="10310" max="10310" width="15.6640625" style="155" customWidth="1"/>
    <col min="10311" max="10311" width="12.44140625" style="155" bestFit="1" customWidth="1"/>
    <col min="10312" max="10312" width="14.109375" style="155" bestFit="1" customWidth="1"/>
    <col min="10313" max="10313" width="12" style="155" customWidth="1"/>
    <col min="10314" max="10315" width="10.88671875" style="155" customWidth="1"/>
    <col min="10316" max="10316" width="14.33203125" style="155" customWidth="1"/>
    <col min="10317" max="10317" width="10" style="155" bestFit="1" customWidth="1"/>
    <col min="10318" max="10319" width="12.33203125" style="155" bestFit="1" customWidth="1"/>
    <col min="10320" max="10320" width="14.109375" style="155" customWidth="1"/>
    <col min="10321" max="10321" width="15.109375" style="155" customWidth="1"/>
    <col min="10322" max="10322" width="11.44140625" style="155"/>
    <col min="10323" max="10323" width="10.88671875" style="155" customWidth="1"/>
    <col min="10324" max="10326" width="11.44140625" style="155"/>
    <col min="10327" max="10327" width="13.88671875" style="155" customWidth="1"/>
    <col min="10328" max="10331" width="11.44140625" style="155"/>
    <col min="10332" max="10332" width="10.88671875" style="155" customWidth="1"/>
    <col min="10333" max="10562" width="11.44140625" style="155"/>
    <col min="10563" max="10563" width="11.44140625" style="155" bestFit="1" customWidth="1"/>
    <col min="10564" max="10564" width="34.44140625" style="155" customWidth="1"/>
    <col min="10565" max="10565" width="14.33203125" style="155" customWidth="1"/>
    <col min="10566" max="10566" width="15.6640625" style="155" customWidth="1"/>
    <col min="10567" max="10567" width="12.44140625" style="155" bestFit="1" customWidth="1"/>
    <col min="10568" max="10568" width="14.109375" style="155" bestFit="1" customWidth="1"/>
    <col min="10569" max="10569" width="12" style="155" customWidth="1"/>
    <col min="10570" max="10571" width="10.88671875" style="155" customWidth="1"/>
    <col min="10572" max="10572" width="14.33203125" style="155" customWidth="1"/>
    <col min="10573" max="10573" width="10" style="155" bestFit="1" customWidth="1"/>
    <col min="10574" max="10575" width="12.33203125" style="155" bestFit="1" customWidth="1"/>
    <col min="10576" max="10576" width="14.109375" style="155" customWidth="1"/>
    <col min="10577" max="10577" width="15.109375" style="155" customWidth="1"/>
    <col min="10578" max="10578" width="11.44140625" style="155"/>
    <col min="10579" max="10579" width="10.88671875" style="155" customWidth="1"/>
    <col min="10580" max="10582" width="11.44140625" style="155"/>
    <col min="10583" max="10583" width="13.88671875" style="155" customWidth="1"/>
    <col min="10584" max="10587" width="11.44140625" style="155"/>
    <col min="10588" max="10588" width="10.88671875" style="155" customWidth="1"/>
    <col min="10589" max="10818" width="11.44140625" style="155"/>
    <col min="10819" max="10819" width="11.44140625" style="155" bestFit="1" customWidth="1"/>
    <col min="10820" max="10820" width="34.44140625" style="155" customWidth="1"/>
    <col min="10821" max="10821" width="14.33203125" style="155" customWidth="1"/>
    <col min="10822" max="10822" width="15.6640625" style="155" customWidth="1"/>
    <col min="10823" max="10823" width="12.44140625" style="155" bestFit="1" customWidth="1"/>
    <col min="10824" max="10824" width="14.109375" style="155" bestFit="1" customWidth="1"/>
    <col min="10825" max="10825" width="12" style="155" customWidth="1"/>
    <col min="10826" max="10827" width="10.88671875" style="155" customWidth="1"/>
    <col min="10828" max="10828" width="14.33203125" style="155" customWidth="1"/>
    <col min="10829" max="10829" width="10" style="155" bestFit="1" customWidth="1"/>
    <col min="10830" max="10831" width="12.33203125" style="155" bestFit="1" customWidth="1"/>
    <col min="10832" max="10832" width="14.109375" style="155" customWidth="1"/>
    <col min="10833" max="10833" width="15.109375" style="155" customWidth="1"/>
    <col min="10834" max="10834" width="11.44140625" style="155"/>
    <col min="10835" max="10835" width="10.88671875" style="155" customWidth="1"/>
    <col min="10836" max="10838" width="11.44140625" style="155"/>
    <col min="10839" max="10839" width="13.88671875" style="155" customWidth="1"/>
    <col min="10840" max="10843" width="11.44140625" style="155"/>
    <col min="10844" max="10844" width="10.88671875" style="155" customWidth="1"/>
    <col min="10845" max="11074" width="11.44140625" style="155"/>
    <col min="11075" max="11075" width="11.44140625" style="155" bestFit="1" customWidth="1"/>
    <col min="11076" max="11076" width="34.44140625" style="155" customWidth="1"/>
    <col min="11077" max="11077" width="14.33203125" style="155" customWidth="1"/>
    <col min="11078" max="11078" width="15.6640625" style="155" customWidth="1"/>
    <col min="11079" max="11079" width="12.44140625" style="155" bestFit="1" customWidth="1"/>
    <col min="11080" max="11080" width="14.109375" style="155" bestFit="1" customWidth="1"/>
    <col min="11081" max="11081" width="12" style="155" customWidth="1"/>
    <col min="11082" max="11083" width="10.88671875" style="155" customWidth="1"/>
    <col min="11084" max="11084" width="14.33203125" style="155" customWidth="1"/>
    <col min="11085" max="11085" width="10" style="155" bestFit="1" customWidth="1"/>
    <col min="11086" max="11087" width="12.33203125" style="155" bestFit="1" customWidth="1"/>
    <col min="11088" max="11088" width="14.109375" style="155" customWidth="1"/>
    <col min="11089" max="11089" width="15.109375" style="155" customWidth="1"/>
    <col min="11090" max="11090" width="11.44140625" style="155"/>
    <col min="11091" max="11091" width="10.88671875" style="155" customWidth="1"/>
    <col min="11092" max="11094" width="11.44140625" style="155"/>
    <col min="11095" max="11095" width="13.88671875" style="155" customWidth="1"/>
    <col min="11096" max="11099" width="11.44140625" style="155"/>
    <col min="11100" max="11100" width="10.88671875" style="155" customWidth="1"/>
    <col min="11101" max="11330" width="11.44140625" style="155"/>
    <col min="11331" max="11331" width="11.44140625" style="155" bestFit="1" customWidth="1"/>
    <col min="11332" max="11332" width="34.44140625" style="155" customWidth="1"/>
    <col min="11333" max="11333" width="14.33203125" style="155" customWidth="1"/>
    <col min="11334" max="11334" width="15.6640625" style="155" customWidth="1"/>
    <col min="11335" max="11335" width="12.44140625" style="155" bestFit="1" customWidth="1"/>
    <col min="11336" max="11336" width="14.109375" style="155" bestFit="1" customWidth="1"/>
    <col min="11337" max="11337" width="12" style="155" customWidth="1"/>
    <col min="11338" max="11339" width="10.88671875" style="155" customWidth="1"/>
    <col min="11340" max="11340" width="14.33203125" style="155" customWidth="1"/>
    <col min="11341" max="11341" width="10" style="155" bestFit="1" customWidth="1"/>
    <col min="11342" max="11343" width="12.33203125" style="155" bestFit="1" customWidth="1"/>
    <col min="11344" max="11344" width="14.109375" style="155" customWidth="1"/>
    <col min="11345" max="11345" width="15.109375" style="155" customWidth="1"/>
    <col min="11346" max="11346" width="11.44140625" style="155"/>
    <col min="11347" max="11347" width="10.88671875" style="155" customWidth="1"/>
    <col min="11348" max="11350" width="11.44140625" style="155"/>
    <col min="11351" max="11351" width="13.88671875" style="155" customWidth="1"/>
    <col min="11352" max="11355" width="11.44140625" style="155"/>
    <col min="11356" max="11356" width="10.88671875" style="155" customWidth="1"/>
    <col min="11357" max="11586" width="11.44140625" style="155"/>
    <col min="11587" max="11587" width="11.44140625" style="155" bestFit="1" customWidth="1"/>
    <col min="11588" max="11588" width="34.44140625" style="155" customWidth="1"/>
    <col min="11589" max="11589" width="14.33203125" style="155" customWidth="1"/>
    <col min="11590" max="11590" width="15.6640625" style="155" customWidth="1"/>
    <col min="11591" max="11591" width="12.44140625" style="155" bestFit="1" customWidth="1"/>
    <col min="11592" max="11592" width="14.109375" style="155" bestFit="1" customWidth="1"/>
    <col min="11593" max="11593" width="12" style="155" customWidth="1"/>
    <col min="11594" max="11595" width="10.88671875" style="155" customWidth="1"/>
    <col min="11596" max="11596" width="14.33203125" style="155" customWidth="1"/>
    <col min="11597" max="11597" width="10" style="155" bestFit="1" customWidth="1"/>
    <col min="11598" max="11599" width="12.33203125" style="155" bestFit="1" customWidth="1"/>
    <col min="11600" max="11600" width="14.109375" style="155" customWidth="1"/>
    <col min="11601" max="11601" width="15.109375" style="155" customWidth="1"/>
    <col min="11602" max="11602" width="11.44140625" style="155"/>
    <col min="11603" max="11603" width="10.88671875" style="155" customWidth="1"/>
    <col min="11604" max="11606" width="11.44140625" style="155"/>
    <col min="11607" max="11607" width="13.88671875" style="155" customWidth="1"/>
    <col min="11608" max="11611" width="11.44140625" style="155"/>
    <col min="11612" max="11612" width="10.88671875" style="155" customWidth="1"/>
    <col min="11613" max="11842" width="11.44140625" style="155"/>
    <col min="11843" max="11843" width="11.44140625" style="155" bestFit="1" customWidth="1"/>
    <col min="11844" max="11844" width="34.44140625" style="155" customWidth="1"/>
    <col min="11845" max="11845" width="14.33203125" style="155" customWidth="1"/>
    <col min="11846" max="11846" width="15.6640625" style="155" customWidth="1"/>
    <col min="11847" max="11847" width="12.44140625" style="155" bestFit="1" customWidth="1"/>
    <col min="11848" max="11848" width="14.109375" style="155" bestFit="1" customWidth="1"/>
    <col min="11849" max="11849" width="12" style="155" customWidth="1"/>
    <col min="11850" max="11851" width="10.88671875" style="155" customWidth="1"/>
    <col min="11852" max="11852" width="14.33203125" style="155" customWidth="1"/>
    <col min="11853" max="11853" width="10" style="155" bestFit="1" customWidth="1"/>
    <col min="11854" max="11855" width="12.33203125" style="155" bestFit="1" customWidth="1"/>
    <col min="11856" max="11856" width="14.109375" style="155" customWidth="1"/>
    <col min="11857" max="11857" width="15.109375" style="155" customWidth="1"/>
    <col min="11858" max="11858" width="11.44140625" style="155"/>
    <col min="11859" max="11859" width="10.88671875" style="155" customWidth="1"/>
    <col min="11860" max="11862" width="11.44140625" style="155"/>
    <col min="11863" max="11863" width="13.88671875" style="155" customWidth="1"/>
    <col min="11864" max="11867" width="11.44140625" style="155"/>
    <col min="11868" max="11868" width="10.88671875" style="155" customWidth="1"/>
    <col min="11869" max="12098" width="11.44140625" style="155"/>
    <col min="12099" max="12099" width="11.44140625" style="155" bestFit="1" customWidth="1"/>
    <col min="12100" max="12100" width="34.44140625" style="155" customWidth="1"/>
    <col min="12101" max="12101" width="14.33203125" style="155" customWidth="1"/>
    <col min="12102" max="12102" width="15.6640625" style="155" customWidth="1"/>
    <col min="12103" max="12103" width="12.44140625" style="155" bestFit="1" customWidth="1"/>
    <col min="12104" max="12104" width="14.109375" style="155" bestFit="1" customWidth="1"/>
    <col min="12105" max="12105" width="12" style="155" customWidth="1"/>
    <col min="12106" max="12107" width="10.88671875" style="155" customWidth="1"/>
    <col min="12108" max="12108" width="14.33203125" style="155" customWidth="1"/>
    <col min="12109" max="12109" width="10" style="155" bestFit="1" customWidth="1"/>
    <col min="12110" max="12111" width="12.33203125" style="155" bestFit="1" customWidth="1"/>
    <col min="12112" max="12112" width="14.109375" style="155" customWidth="1"/>
    <col min="12113" max="12113" width="15.109375" style="155" customWidth="1"/>
    <col min="12114" max="12114" width="11.44140625" style="155"/>
    <col min="12115" max="12115" width="10.88671875" style="155" customWidth="1"/>
    <col min="12116" max="12118" width="11.44140625" style="155"/>
    <col min="12119" max="12119" width="13.88671875" style="155" customWidth="1"/>
    <col min="12120" max="12123" width="11.44140625" style="155"/>
    <col min="12124" max="12124" width="10.88671875" style="155" customWidth="1"/>
    <col min="12125" max="12354" width="11.44140625" style="155"/>
    <col min="12355" max="12355" width="11.44140625" style="155" bestFit="1" customWidth="1"/>
    <col min="12356" max="12356" width="34.44140625" style="155" customWidth="1"/>
    <col min="12357" max="12357" width="14.33203125" style="155" customWidth="1"/>
    <col min="12358" max="12358" width="15.6640625" style="155" customWidth="1"/>
    <col min="12359" max="12359" width="12.44140625" style="155" bestFit="1" customWidth="1"/>
    <col min="12360" max="12360" width="14.109375" style="155" bestFit="1" customWidth="1"/>
    <col min="12361" max="12361" width="12" style="155" customWidth="1"/>
    <col min="12362" max="12363" width="10.88671875" style="155" customWidth="1"/>
    <col min="12364" max="12364" width="14.33203125" style="155" customWidth="1"/>
    <col min="12365" max="12365" width="10" style="155" bestFit="1" customWidth="1"/>
    <col min="12366" max="12367" width="12.33203125" style="155" bestFit="1" customWidth="1"/>
    <col min="12368" max="12368" width="14.109375" style="155" customWidth="1"/>
    <col min="12369" max="12369" width="15.109375" style="155" customWidth="1"/>
    <col min="12370" max="12370" width="11.44140625" style="155"/>
    <col min="12371" max="12371" width="10.88671875" style="155" customWidth="1"/>
    <col min="12372" max="12374" width="11.44140625" style="155"/>
    <col min="12375" max="12375" width="13.88671875" style="155" customWidth="1"/>
    <col min="12376" max="12379" width="11.44140625" style="155"/>
    <col min="12380" max="12380" width="10.88671875" style="155" customWidth="1"/>
    <col min="12381" max="12610" width="11.44140625" style="155"/>
    <col min="12611" max="12611" width="11.44140625" style="155" bestFit="1" customWidth="1"/>
    <col min="12612" max="12612" width="34.44140625" style="155" customWidth="1"/>
    <col min="12613" max="12613" width="14.33203125" style="155" customWidth="1"/>
    <col min="12614" max="12614" width="15.6640625" style="155" customWidth="1"/>
    <col min="12615" max="12615" width="12.44140625" style="155" bestFit="1" customWidth="1"/>
    <col min="12616" max="12616" width="14.109375" style="155" bestFit="1" customWidth="1"/>
    <col min="12617" max="12617" width="12" style="155" customWidth="1"/>
    <col min="12618" max="12619" width="10.88671875" style="155" customWidth="1"/>
    <col min="12620" max="12620" width="14.33203125" style="155" customWidth="1"/>
    <col min="12621" max="12621" width="10" style="155" bestFit="1" customWidth="1"/>
    <col min="12622" max="12623" width="12.33203125" style="155" bestFit="1" customWidth="1"/>
    <col min="12624" max="12624" width="14.109375" style="155" customWidth="1"/>
    <col min="12625" max="12625" width="15.109375" style="155" customWidth="1"/>
    <col min="12626" max="12626" width="11.44140625" style="155"/>
    <col min="12627" max="12627" width="10.88671875" style="155" customWidth="1"/>
    <col min="12628" max="12630" width="11.44140625" style="155"/>
    <col min="12631" max="12631" width="13.88671875" style="155" customWidth="1"/>
    <col min="12632" max="12635" width="11.44140625" style="155"/>
    <col min="12636" max="12636" width="10.88671875" style="155" customWidth="1"/>
    <col min="12637" max="12866" width="11.44140625" style="155"/>
    <col min="12867" max="12867" width="11.44140625" style="155" bestFit="1" customWidth="1"/>
    <col min="12868" max="12868" width="34.44140625" style="155" customWidth="1"/>
    <col min="12869" max="12869" width="14.33203125" style="155" customWidth="1"/>
    <col min="12870" max="12870" width="15.6640625" style="155" customWidth="1"/>
    <col min="12871" max="12871" width="12.44140625" style="155" bestFit="1" customWidth="1"/>
    <col min="12872" max="12872" width="14.109375" style="155" bestFit="1" customWidth="1"/>
    <col min="12873" max="12873" width="12" style="155" customWidth="1"/>
    <col min="12874" max="12875" width="10.88671875" style="155" customWidth="1"/>
    <col min="12876" max="12876" width="14.33203125" style="155" customWidth="1"/>
    <col min="12877" max="12877" width="10" style="155" bestFit="1" customWidth="1"/>
    <col min="12878" max="12879" width="12.33203125" style="155" bestFit="1" customWidth="1"/>
    <col min="12880" max="12880" width="14.109375" style="155" customWidth="1"/>
    <col min="12881" max="12881" width="15.109375" style="155" customWidth="1"/>
    <col min="12882" max="12882" width="11.44140625" style="155"/>
    <col min="12883" max="12883" width="10.88671875" style="155" customWidth="1"/>
    <col min="12884" max="12886" width="11.44140625" style="155"/>
    <col min="12887" max="12887" width="13.88671875" style="155" customWidth="1"/>
    <col min="12888" max="12891" width="11.44140625" style="155"/>
    <col min="12892" max="12892" width="10.88671875" style="155" customWidth="1"/>
    <col min="12893" max="13122" width="11.44140625" style="155"/>
    <col min="13123" max="13123" width="11.44140625" style="155" bestFit="1" customWidth="1"/>
    <col min="13124" max="13124" width="34.44140625" style="155" customWidth="1"/>
    <col min="13125" max="13125" width="14.33203125" style="155" customWidth="1"/>
    <col min="13126" max="13126" width="15.6640625" style="155" customWidth="1"/>
    <col min="13127" max="13127" width="12.44140625" style="155" bestFit="1" customWidth="1"/>
    <col min="13128" max="13128" width="14.109375" style="155" bestFit="1" customWidth="1"/>
    <col min="13129" max="13129" width="12" style="155" customWidth="1"/>
    <col min="13130" max="13131" width="10.88671875" style="155" customWidth="1"/>
    <col min="13132" max="13132" width="14.33203125" style="155" customWidth="1"/>
    <col min="13133" max="13133" width="10" style="155" bestFit="1" customWidth="1"/>
    <col min="13134" max="13135" width="12.33203125" style="155" bestFit="1" customWidth="1"/>
    <col min="13136" max="13136" width="14.109375" style="155" customWidth="1"/>
    <col min="13137" max="13137" width="15.109375" style="155" customWidth="1"/>
    <col min="13138" max="13138" width="11.44140625" style="155"/>
    <col min="13139" max="13139" width="10.88671875" style="155" customWidth="1"/>
    <col min="13140" max="13142" width="11.44140625" style="155"/>
    <col min="13143" max="13143" width="13.88671875" style="155" customWidth="1"/>
    <col min="13144" max="13147" width="11.44140625" style="155"/>
    <col min="13148" max="13148" width="10.88671875" style="155" customWidth="1"/>
    <col min="13149" max="13378" width="11.44140625" style="155"/>
    <col min="13379" max="13379" width="11.44140625" style="155" bestFit="1" customWidth="1"/>
    <col min="13380" max="13380" width="34.44140625" style="155" customWidth="1"/>
    <col min="13381" max="13381" width="14.33203125" style="155" customWidth="1"/>
    <col min="13382" max="13382" width="15.6640625" style="155" customWidth="1"/>
    <col min="13383" max="13383" width="12.44140625" style="155" bestFit="1" customWidth="1"/>
    <col min="13384" max="13384" width="14.109375" style="155" bestFit="1" customWidth="1"/>
    <col min="13385" max="13385" width="12" style="155" customWidth="1"/>
    <col min="13386" max="13387" width="10.88671875" style="155" customWidth="1"/>
    <col min="13388" max="13388" width="14.33203125" style="155" customWidth="1"/>
    <col min="13389" max="13389" width="10" style="155" bestFit="1" customWidth="1"/>
    <col min="13390" max="13391" width="12.33203125" style="155" bestFit="1" customWidth="1"/>
    <col min="13392" max="13392" width="14.109375" style="155" customWidth="1"/>
    <col min="13393" max="13393" width="15.109375" style="155" customWidth="1"/>
    <col min="13394" max="13394" width="11.44140625" style="155"/>
    <col min="13395" max="13395" width="10.88671875" style="155" customWidth="1"/>
    <col min="13396" max="13398" width="11.44140625" style="155"/>
    <col min="13399" max="13399" width="13.88671875" style="155" customWidth="1"/>
    <col min="13400" max="13403" width="11.44140625" style="155"/>
    <col min="13404" max="13404" width="10.88671875" style="155" customWidth="1"/>
    <col min="13405" max="13634" width="11.44140625" style="155"/>
    <col min="13635" max="13635" width="11.44140625" style="155" bestFit="1" customWidth="1"/>
    <col min="13636" max="13636" width="34.44140625" style="155" customWidth="1"/>
    <col min="13637" max="13637" width="14.33203125" style="155" customWidth="1"/>
    <col min="13638" max="13638" width="15.6640625" style="155" customWidth="1"/>
    <col min="13639" max="13639" width="12.44140625" style="155" bestFit="1" customWidth="1"/>
    <col min="13640" max="13640" width="14.109375" style="155" bestFit="1" customWidth="1"/>
    <col min="13641" max="13641" width="12" style="155" customWidth="1"/>
    <col min="13642" max="13643" width="10.88671875" style="155" customWidth="1"/>
    <col min="13644" max="13644" width="14.33203125" style="155" customWidth="1"/>
    <col min="13645" max="13645" width="10" style="155" bestFit="1" customWidth="1"/>
    <col min="13646" max="13647" width="12.33203125" style="155" bestFit="1" customWidth="1"/>
    <col min="13648" max="13648" width="14.109375" style="155" customWidth="1"/>
    <col min="13649" max="13649" width="15.109375" style="155" customWidth="1"/>
    <col min="13650" max="13650" width="11.44140625" style="155"/>
    <col min="13651" max="13651" width="10.88671875" style="155" customWidth="1"/>
    <col min="13652" max="13654" width="11.44140625" style="155"/>
    <col min="13655" max="13655" width="13.88671875" style="155" customWidth="1"/>
    <col min="13656" max="13659" width="11.44140625" style="155"/>
    <col min="13660" max="13660" width="10.88671875" style="155" customWidth="1"/>
    <col min="13661" max="13890" width="11.44140625" style="155"/>
    <col min="13891" max="13891" width="11.44140625" style="155" bestFit="1" customWidth="1"/>
    <col min="13892" max="13892" width="34.44140625" style="155" customWidth="1"/>
    <col min="13893" max="13893" width="14.33203125" style="155" customWidth="1"/>
    <col min="13894" max="13894" width="15.6640625" style="155" customWidth="1"/>
    <col min="13895" max="13895" width="12.44140625" style="155" bestFit="1" customWidth="1"/>
    <col min="13896" max="13896" width="14.109375" style="155" bestFit="1" customWidth="1"/>
    <col min="13897" max="13897" width="12" style="155" customWidth="1"/>
    <col min="13898" max="13899" width="10.88671875" style="155" customWidth="1"/>
    <col min="13900" max="13900" width="14.33203125" style="155" customWidth="1"/>
    <col min="13901" max="13901" width="10" style="155" bestFit="1" customWidth="1"/>
    <col min="13902" max="13903" width="12.33203125" style="155" bestFit="1" customWidth="1"/>
    <col min="13904" max="13904" width="14.109375" style="155" customWidth="1"/>
    <col min="13905" max="13905" width="15.109375" style="155" customWidth="1"/>
    <col min="13906" max="13906" width="11.44140625" style="155"/>
    <col min="13907" max="13907" width="10.88671875" style="155" customWidth="1"/>
    <col min="13908" max="13910" width="11.44140625" style="155"/>
    <col min="13911" max="13911" width="13.88671875" style="155" customWidth="1"/>
    <col min="13912" max="13915" width="11.44140625" style="155"/>
    <col min="13916" max="13916" width="10.88671875" style="155" customWidth="1"/>
    <col min="13917" max="14146" width="11.44140625" style="155"/>
    <col min="14147" max="14147" width="11.44140625" style="155" bestFit="1" customWidth="1"/>
    <col min="14148" max="14148" width="34.44140625" style="155" customWidth="1"/>
    <col min="14149" max="14149" width="14.33203125" style="155" customWidth="1"/>
    <col min="14150" max="14150" width="15.6640625" style="155" customWidth="1"/>
    <col min="14151" max="14151" width="12.44140625" style="155" bestFit="1" customWidth="1"/>
    <col min="14152" max="14152" width="14.109375" style="155" bestFit="1" customWidth="1"/>
    <col min="14153" max="14153" width="12" style="155" customWidth="1"/>
    <col min="14154" max="14155" width="10.88671875" style="155" customWidth="1"/>
    <col min="14156" max="14156" width="14.33203125" style="155" customWidth="1"/>
    <col min="14157" max="14157" width="10" style="155" bestFit="1" customWidth="1"/>
    <col min="14158" max="14159" width="12.33203125" style="155" bestFit="1" customWidth="1"/>
    <col min="14160" max="14160" width="14.109375" style="155" customWidth="1"/>
    <col min="14161" max="14161" width="15.109375" style="155" customWidth="1"/>
    <col min="14162" max="14162" width="11.44140625" style="155"/>
    <col min="14163" max="14163" width="10.88671875" style="155" customWidth="1"/>
    <col min="14164" max="14166" width="11.44140625" style="155"/>
    <col min="14167" max="14167" width="13.88671875" style="155" customWidth="1"/>
    <col min="14168" max="14171" width="11.44140625" style="155"/>
    <col min="14172" max="14172" width="10.88671875" style="155" customWidth="1"/>
    <col min="14173" max="14402" width="11.44140625" style="155"/>
    <col min="14403" max="14403" width="11.44140625" style="155" bestFit="1" customWidth="1"/>
    <col min="14404" max="14404" width="34.44140625" style="155" customWidth="1"/>
    <col min="14405" max="14405" width="14.33203125" style="155" customWidth="1"/>
    <col min="14406" max="14406" width="15.6640625" style="155" customWidth="1"/>
    <col min="14407" max="14407" width="12.44140625" style="155" bestFit="1" customWidth="1"/>
    <col min="14408" max="14408" width="14.109375" style="155" bestFit="1" customWidth="1"/>
    <col min="14409" max="14409" width="12" style="155" customWidth="1"/>
    <col min="14410" max="14411" width="10.88671875" style="155" customWidth="1"/>
    <col min="14412" max="14412" width="14.33203125" style="155" customWidth="1"/>
    <col min="14413" max="14413" width="10" style="155" bestFit="1" customWidth="1"/>
    <col min="14414" max="14415" width="12.33203125" style="155" bestFit="1" customWidth="1"/>
    <col min="14416" max="14416" width="14.109375" style="155" customWidth="1"/>
    <col min="14417" max="14417" width="15.109375" style="155" customWidth="1"/>
    <col min="14418" max="14418" width="11.44140625" style="155"/>
    <col min="14419" max="14419" width="10.88671875" style="155" customWidth="1"/>
    <col min="14420" max="14422" width="11.44140625" style="155"/>
    <col min="14423" max="14423" width="13.88671875" style="155" customWidth="1"/>
    <col min="14424" max="14427" width="11.44140625" style="155"/>
    <col min="14428" max="14428" width="10.88671875" style="155" customWidth="1"/>
    <col min="14429" max="14658" width="11.44140625" style="155"/>
    <col min="14659" max="14659" width="11.44140625" style="155" bestFit="1" customWidth="1"/>
    <col min="14660" max="14660" width="34.44140625" style="155" customWidth="1"/>
    <col min="14661" max="14661" width="14.33203125" style="155" customWidth="1"/>
    <col min="14662" max="14662" width="15.6640625" style="155" customWidth="1"/>
    <col min="14663" max="14663" width="12.44140625" style="155" bestFit="1" customWidth="1"/>
    <col min="14664" max="14664" width="14.109375" style="155" bestFit="1" customWidth="1"/>
    <col min="14665" max="14665" width="12" style="155" customWidth="1"/>
    <col min="14666" max="14667" width="10.88671875" style="155" customWidth="1"/>
    <col min="14668" max="14668" width="14.33203125" style="155" customWidth="1"/>
    <col min="14669" max="14669" width="10" style="155" bestFit="1" customWidth="1"/>
    <col min="14670" max="14671" width="12.33203125" style="155" bestFit="1" customWidth="1"/>
    <col min="14672" max="14672" width="14.109375" style="155" customWidth="1"/>
    <col min="14673" max="14673" width="15.109375" style="155" customWidth="1"/>
    <col min="14674" max="14674" width="11.44140625" style="155"/>
    <col min="14675" max="14675" width="10.88671875" style="155" customWidth="1"/>
    <col min="14676" max="14678" width="11.44140625" style="155"/>
    <col min="14679" max="14679" width="13.88671875" style="155" customWidth="1"/>
    <col min="14680" max="14683" width="11.44140625" style="155"/>
    <col min="14684" max="14684" width="10.88671875" style="155" customWidth="1"/>
    <col min="14685" max="14914" width="11.44140625" style="155"/>
    <col min="14915" max="14915" width="11.44140625" style="155" bestFit="1" customWidth="1"/>
    <col min="14916" max="14916" width="34.44140625" style="155" customWidth="1"/>
    <col min="14917" max="14917" width="14.33203125" style="155" customWidth="1"/>
    <col min="14918" max="14918" width="15.6640625" style="155" customWidth="1"/>
    <col min="14919" max="14919" width="12.44140625" style="155" bestFit="1" customWidth="1"/>
    <col min="14920" max="14920" width="14.109375" style="155" bestFit="1" customWidth="1"/>
    <col min="14921" max="14921" width="12" style="155" customWidth="1"/>
    <col min="14922" max="14923" width="10.88671875" style="155" customWidth="1"/>
    <col min="14924" max="14924" width="14.33203125" style="155" customWidth="1"/>
    <col min="14925" max="14925" width="10" style="155" bestFit="1" customWidth="1"/>
    <col min="14926" max="14927" width="12.33203125" style="155" bestFit="1" customWidth="1"/>
    <col min="14928" max="14928" width="14.109375" style="155" customWidth="1"/>
    <col min="14929" max="14929" width="15.109375" style="155" customWidth="1"/>
    <col min="14930" max="14930" width="11.44140625" style="155"/>
    <col min="14931" max="14931" width="10.88671875" style="155" customWidth="1"/>
    <col min="14932" max="14934" width="11.44140625" style="155"/>
    <col min="14935" max="14935" width="13.88671875" style="155" customWidth="1"/>
    <col min="14936" max="14939" width="11.44140625" style="155"/>
    <col min="14940" max="14940" width="10.88671875" style="155" customWidth="1"/>
    <col min="14941" max="15170" width="11.44140625" style="155"/>
    <col min="15171" max="15171" width="11.44140625" style="155" bestFit="1" customWidth="1"/>
    <col min="15172" max="15172" width="34.44140625" style="155" customWidth="1"/>
    <col min="15173" max="15173" width="14.33203125" style="155" customWidth="1"/>
    <col min="15174" max="15174" width="15.6640625" style="155" customWidth="1"/>
    <col min="15175" max="15175" width="12.44140625" style="155" bestFit="1" customWidth="1"/>
    <col min="15176" max="15176" width="14.109375" style="155" bestFit="1" customWidth="1"/>
    <col min="15177" max="15177" width="12" style="155" customWidth="1"/>
    <col min="15178" max="15179" width="10.88671875" style="155" customWidth="1"/>
    <col min="15180" max="15180" width="14.33203125" style="155" customWidth="1"/>
    <col min="15181" max="15181" width="10" style="155" bestFit="1" customWidth="1"/>
    <col min="15182" max="15183" width="12.33203125" style="155" bestFit="1" customWidth="1"/>
    <col min="15184" max="15184" width="14.109375" style="155" customWidth="1"/>
    <col min="15185" max="15185" width="15.109375" style="155" customWidth="1"/>
    <col min="15186" max="15186" width="11.44140625" style="155"/>
    <col min="15187" max="15187" width="10.88671875" style="155" customWidth="1"/>
    <col min="15188" max="15190" width="11.44140625" style="155"/>
    <col min="15191" max="15191" width="13.88671875" style="155" customWidth="1"/>
    <col min="15192" max="15195" width="11.44140625" style="155"/>
    <col min="15196" max="15196" width="10.88671875" style="155" customWidth="1"/>
    <col min="15197" max="15426" width="11.44140625" style="155"/>
    <col min="15427" max="15427" width="11.44140625" style="155" bestFit="1" customWidth="1"/>
    <col min="15428" max="15428" width="34.44140625" style="155" customWidth="1"/>
    <col min="15429" max="15429" width="14.33203125" style="155" customWidth="1"/>
    <col min="15430" max="15430" width="15.6640625" style="155" customWidth="1"/>
    <col min="15431" max="15431" width="12.44140625" style="155" bestFit="1" customWidth="1"/>
    <col min="15432" max="15432" width="14.109375" style="155" bestFit="1" customWidth="1"/>
    <col min="15433" max="15433" width="12" style="155" customWidth="1"/>
    <col min="15434" max="15435" width="10.88671875" style="155" customWidth="1"/>
    <col min="15436" max="15436" width="14.33203125" style="155" customWidth="1"/>
    <col min="15437" max="15437" width="10" style="155" bestFit="1" customWidth="1"/>
    <col min="15438" max="15439" width="12.33203125" style="155" bestFit="1" customWidth="1"/>
    <col min="15440" max="15440" width="14.109375" style="155" customWidth="1"/>
    <col min="15441" max="15441" width="15.109375" style="155" customWidth="1"/>
    <col min="15442" max="15442" width="11.44140625" style="155"/>
    <col min="15443" max="15443" width="10.88671875" style="155" customWidth="1"/>
    <col min="15444" max="15446" width="11.44140625" style="155"/>
    <col min="15447" max="15447" width="13.88671875" style="155" customWidth="1"/>
    <col min="15448" max="15451" width="11.44140625" style="155"/>
    <col min="15452" max="15452" width="10.88671875" style="155" customWidth="1"/>
    <col min="15453" max="15682" width="11.44140625" style="155"/>
    <col min="15683" max="15683" width="11.44140625" style="155" bestFit="1" customWidth="1"/>
    <col min="15684" max="15684" width="34.44140625" style="155" customWidth="1"/>
    <col min="15685" max="15685" width="14.33203125" style="155" customWidth="1"/>
    <col min="15686" max="15686" width="15.6640625" style="155" customWidth="1"/>
    <col min="15687" max="15687" width="12.44140625" style="155" bestFit="1" customWidth="1"/>
    <col min="15688" max="15688" width="14.109375" style="155" bestFit="1" customWidth="1"/>
    <col min="15689" max="15689" width="12" style="155" customWidth="1"/>
    <col min="15690" max="15691" width="10.88671875" style="155" customWidth="1"/>
    <col min="15692" max="15692" width="14.33203125" style="155" customWidth="1"/>
    <col min="15693" max="15693" width="10" style="155" bestFit="1" customWidth="1"/>
    <col min="15694" max="15695" width="12.33203125" style="155" bestFit="1" customWidth="1"/>
    <col min="15696" max="15696" width="14.109375" style="155" customWidth="1"/>
    <col min="15697" max="15697" width="15.109375" style="155" customWidth="1"/>
    <col min="15698" max="15698" width="11.44140625" style="155"/>
    <col min="15699" max="15699" width="10.88671875" style="155" customWidth="1"/>
    <col min="15700" max="15702" width="11.44140625" style="155"/>
    <col min="15703" max="15703" width="13.88671875" style="155" customWidth="1"/>
    <col min="15704" max="15707" width="11.44140625" style="155"/>
    <col min="15708" max="15708" width="10.88671875" style="155" customWidth="1"/>
    <col min="15709" max="15938" width="11.44140625" style="155"/>
    <col min="15939" max="15939" width="11.44140625" style="155" bestFit="1" customWidth="1"/>
    <col min="15940" max="15940" width="34.44140625" style="155" customWidth="1"/>
    <col min="15941" max="15941" width="14.33203125" style="155" customWidth="1"/>
    <col min="15942" max="15942" width="15.6640625" style="155" customWidth="1"/>
    <col min="15943" max="15943" width="12.44140625" style="155" bestFit="1" customWidth="1"/>
    <col min="15944" max="15944" width="14.109375" style="155" bestFit="1" customWidth="1"/>
    <col min="15945" max="15945" width="12" style="155" customWidth="1"/>
    <col min="15946" max="15947" width="10.88671875" style="155" customWidth="1"/>
    <col min="15948" max="15948" width="14.33203125" style="155" customWidth="1"/>
    <col min="15949" max="15949" width="10" style="155" bestFit="1" customWidth="1"/>
    <col min="15950" max="15951" width="12.33203125" style="155" bestFit="1" customWidth="1"/>
    <col min="15952" max="15952" width="14.109375" style="155" customWidth="1"/>
    <col min="15953" max="15953" width="15.109375" style="155" customWidth="1"/>
    <col min="15954" max="15954" width="11.44140625" style="155"/>
    <col min="15955" max="15955" width="10.88671875" style="155" customWidth="1"/>
    <col min="15956" max="15958" width="11.44140625" style="155"/>
    <col min="15959" max="15959" width="13.88671875" style="155" customWidth="1"/>
    <col min="15960" max="15963" width="11.44140625" style="155"/>
    <col min="15964" max="15964" width="10.88671875" style="155" customWidth="1"/>
    <col min="15965" max="16384" width="11.44140625" style="155"/>
  </cols>
  <sheetData>
    <row r="1" spans="1:56" ht="24" customHeight="1" x14ac:dyDescent="0.25">
      <c r="A1" s="354" t="s">
        <v>394</v>
      </c>
      <c r="B1" s="354"/>
      <c r="C1" s="354"/>
      <c r="D1" s="354"/>
      <c r="E1" s="354"/>
      <c r="F1" s="354"/>
      <c r="G1" s="293"/>
      <c r="H1" s="293"/>
      <c r="I1" s="293"/>
      <c r="J1" s="293"/>
      <c r="K1" s="293"/>
      <c r="L1" s="156"/>
      <c r="M1" s="156"/>
      <c r="O1" s="156"/>
      <c r="P1" s="156"/>
      <c r="Q1" s="156"/>
      <c r="R1" s="156"/>
      <c r="T1" s="156"/>
      <c r="W1" s="156"/>
      <c r="X1" s="156"/>
      <c r="Y1" s="156"/>
      <c r="Z1" s="156"/>
      <c r="AB1" s="156"/>
    </row>
    <row r="2" spans="1:56" s="7" customFormat="1" ht="71.400000000000006" x14ac:dyDescent="0.25">
      <c r="A2" s="292" t="s">
        <v>154</v>
      </c>
      <c r="B2" s="157" t="s">
        <v>17</v>
      </c>
      <c r="C2" s="158" t="s">
        <v>378</v>
      </c>
      <c r="D2" s="158" t="s">
        <v>149</v>
      </c>
      <c r="E2" s="158" t="s">
        <v>411</v>
      </c>
      <c r="F2" s="159" t="s">
        <v>10</v>
      </c>
      <c r="G2" s="159" t="s">
        <v>11</v>
      </c>
      <c r="H2" s="159" t="s">
        <v>12</v>
      </c>
      <c r="I2" s="159" t="s">
        <v>13</v>
      </c>
      <c r="J2" s="159" t="s">
        <v>126</v>
      </c>
      <c r="K2" s="310" t="s">
        <v>153</v>
      </c>
      <c r="L2" s="278"/>
      <c r="M2" s="278"/>
      <c r="N2" s="277"/>
      <c r="O2" s="278"/>
      <c r="P2" s="278"/>
      <c r="Q2" s="278"/>
      <c r="R2" s="278"/>
      <c r="S2" s="278"/>
      <c r="T2" s="278"/>
      <c r="U2" s="278"/>
      <c r="V2" s="277"/>
      <c r="W2" s="278"/>
      <c r="X2" s="278"/>
      <c r="Y2" s="278"/>
      <c r="Z2" s="278"/>
      <c r="AA2" s="278"/>
      <c r="AB2" s="278"/>
      <c r="AC2" s="278"/>
    </row>
    <row r="3" spans="1:56" ht="9" customHeight="1" x14ac:dyDescent="0.25">
      <c r="A3" s="160"/>
      <c r="B3" s="161"/>
      <c r="C3" s="162"/>
      <c r="D3" s="162"/>
      <c r="E3" s="162"/>
      <c r="F3" s="163"/>
      <c r="G3" s="163"/>
      <c r="H3" s="163"/>
      <c r="I3" s="163"/>
      <c r="J3" s="163"/>
      <c r="K3" s="164"/>
      <c r="L3" s="112"/>
      <c r="M3" s="112"/>
      <c r="O3" s="112"/>
      <c r="P3" s="112"/>
      <c r="Q3" s="112"/>
      <c r="R3" s="112"/>
      <c r="T3" s="112"/>
      <c r="W3" s="112"/>
      <c r="X3" s="112"/>
      <c r="Y3" s="112"/>
      <c r="Z3" s="112"/>
      <c r="AB3" s="112"/>
    </row>
    <row r="4" spans="1:56" hidden="1" x14ac:dyDescent="0.25">
      <c r="A4" s="160" t="s">
        <v>137</v>
      </c>
      <c r="B4" s="165" t="s">
        <v>138</v>
      </c>
      <c r="C4" s="162"/>
      <c r="D4" s="162"/>
      <c r="E4" s="162"/>
      <c r="F4" s="163"/>
      <c r="G4" s="163"/>
      <c r="H4" s="163"/>
      <c r="I4" s="163"/>
      <c r="J4" s="163"/>
      <c r="K4" s="164"/>
      <c r="L4" s="112"/>
      <c r="M4" s="112"/>
      <c r="O4" s="112"/>
      <c r="P4" s="112"/>
      <c r="Q4" s="112"/>
      <c r="R4" s="112"/>
      <c r="T4" s="112"/>
      <c r="W4" s="112"/>
      <c r="X4" s="112"/>
      <c r="Y4" s="112"/>
      <c r="Z4" s="112"/>
      <c r="AB4" s="112"/>
    </row>
    <row r="5" spans="1:56" ht="9" hidden="1" customHeight="1" x14ac:dyDescent="0.25">
      <c r="A5" s="160"/>
      <c r="B5" s="165"/>
      <c r="C5" s="162"/>
      <c r="D5" s="162"/>
      <c r="E5" s="162"/>
      <c r="F5" s="163"/>
      <c r="G5" s="163"/>
      <c r="H5" s="163"/>
      <c r="I5" s="163"/>
      <c r="J5" s="163"/>
      <c r="K5" s="164"/>
      <c r="L5" s="112"/>
      <c r="M5" s="112"/>
      <c r="O5" s="112"/>
      <c r="P5" s="112"/>
      <c r="Q5" s="112"/>
      <c r="R5" s="112"/>
      <c r="T5" s="112"/>
      <c r="W5" s="112"/>
      <c r="X5" s="112"/>
      <c r="Y5" s="112"/>
      <c r="Z5" s="112"/>
      <c r="AB5" s="112"/>
    </row>
    <row r="6" spans="1:56" ht="26.4" hidden="1" x14ac:dyDescent="0.25">
      <c r="A6" s="166" t="s">
        <v>155</v>
      </c>
      <c r="B6" s="167" t="s">
        <v>139</v>
      </c>
      <c r="C6" s="162"/>
      <c r="D6" s="162"/>
      <c r="E6" s="162"/>
      <c r="F6" s="163"/>
      <c r="G6" s="163"/>
      <c r="H6" s="163"/>
      <c r="I6" s="163"/>
      <c r="J6" s="163"/>
      <c r="K6" s="164"/>
      <c r="L6" s="112"/>
      <c r="M6" s="112"/>
      <c r="O6" s="112"/>
      <c r="P6" s="112"/>
      <c r="Q6" s="112"/>
      <c r="R6" s="112"/>
      <c r="T6" s="112"/>
      <c r="W6" s="112"/>
      <c r="X6" s="112"/>
      <c r="Y6" s="112"/>
      <c r="Z6" s="112"/>
      <c r="AB6" s="112"/>
    </row>
    <row r="7" spans="1:56" ht="26.4" hidden="1" x14ac:dyDescent="0.25">
      <c r="A7" s="166" t="s">
        <v>156</v>
      </c>
      <c r="B7" s="167" t="s">
        <v>140</v>
      </c>
      <c r="C7" s="162"/>
      <c r="D7" s="162"/>
      <c r="E7" s="162"/>
      <c r="F7" s="163"/>
      <c r="G7" s="163"/>
      <c r="H7" s="163"/>
      <c r="I7" s="163"/>
      <c r="J7" s="163"/>
      <c r="K7" s="164"/>
      <c r="L7" s="112"/>
      <c r="M7" s="112"/>
      <c r="O7" s="112"/>
      <c r="P7" s="112"/>
      <c r="Q7" s="112"/>
      <c r="R7" s="112"/>
      <c r="T7" s="112"/>
      <c r="W7" s="112"/>
      <c r="X7" s="112"/>
      <c r="Y7" s="112"/>
      <c r="Z7" s="112"/>
      <c r="AB7" s="112"/>
    </row>
    <row r="8" spans="1:56" hidden="1" x14ac:dyDescent="0.25">
      <c r="A8" s="168" t="s">
        <v>141</v>
      </c>
      <c r="B8" s="167" t="s">
        <v>142</v>
      </c>
      <c r="C8" s="162"/>
      <c r="D8" s="162"/>
      <c r="E8" s="162"/>
      <c r="F8" s="163"/>
      <c r="G8" s="163"/>
      <c r="H8" s="163"/>
      <c r="I8" s="163"/>
      <c r="J8" s="163"/>
      <c r="K8" s="164"/>
      <c r="L8" s="112"/>
      <c r="M8" s="112"/>
      <c r="O8" s="112"/>
      <c r="P8" s="112"/>
      <c r="Q8" s="112"/>
      <c r="R8" s="112"/>
      <c r="T8" s="112"/>
      <c r="W8" s="112"/>
      <c r="X8" s="112"/>
      <c r="Y8" s="112"/>
      <c r="Z8" s="112"/>
      <c r="AB8" s="112"/>
    </row>
    <row r="9" spans="1:56" s="7" customFormat="1" ht="26.4" hidden="1" x14ac:dyDescent="0.25">
      <c r="A9" s="168" t="s">
        <v>143</v>
      </c>
      <c r="B9" s="167" t="s">
        <v>144</v>
      </c>
      <c r="C9" s="169"/>
      <c r="D9" s="169"/>
      <c r="E9" s="169"/>
      <c r="F9" s="170"/>
      <c r="G9" s="170"/>
      <c r="H9" s="170"/>
      <c r="I9" s="170"/>
      <c r="J9" s="170"/>
      <c r="K9" s="171"/>
      <c r="L9" s="122"/>
      <c r="M9" s="122"/>
    </row>
    <row r="10" spans="1:56" hidden="1" x14ac:dyDescent="0.25">
      <c r="A10" s="160"/>
      <c r="B10" s="172" t="s">
        <v>157</v>
      </c>
      <c r="C10" s="173">
        <f t="shared" ref="C10:K10" si="0">C11+C184</f>
        <v>7857750</v>
      </c>
      <c r="D10" s="173">
        <f t="shared" si="0"/>
        <v>-8431.14</v>
      </c>
      <c r="E10" s="173">
        <f t="shared" si="0"/>
        <v>7849318.8600000003</v>
      </c>
      <c r="F10" s="173">
        <f t="shared" si="0"/>
        <v>2018325</v>
      </c>
      <c r="G10" s="173">
        <f t="shared" si="0"/>
        <v>26250</v>
      </c>
      <c r="H10" s="173">
        <f t="shared" si="0"/>
        <v>1381500</v>
      </c>
      <c r="I10" s="173">
        <f t="shared" si="0"/>
        <v>4412250</v>
      </c>
      <c r="J10" s="173">
        <f t="shared" si="0"/>
        <v>5750</v>
      </c>
      <c r="K10" s="174">
        <f t="shared" si="0"/>
        <v>5243.86</v>
      </c>
      <c r="L10" s="112"/>
      <c r="M10" s="112">
        <f>SUM(F10:K10)</f>
        <v>7849318.8600000003</v>
      </c>
      <c r="N10" s="135"/>
      <c r="O10" s="135"/>
      <c r="P10" s="135"/>
      <c r="Q10" s="135"/>
      <c r="R10" s="135"/>
      <c r="T10" s="135"/>
      <c r="V10" s="135"/>
      <c r="W10" s="135"/>
      <c r="X10" s="135"/>
      <c r="Y10" s="135"/>
      <c r="Z10" s="135"/>
      <c r="AB10" s="135"/>
    </row>
    <row r="11" spans="1:56" s="19" customFormat="1" ht="26.4" x14ac:dyDescent="0.25">
      <c r="A11" s="175" t="s">
        <v>158</v>
      </c>
      <c r="B11" s="176" t="s">
        <v>159</v>
      </c>
      <c r="C11" s="177">
        <f t="shared" ref="C11:K11" si="1">C12+C170+C177</f>
        <v>7804100</v>
      </c>
      <c r="D11" s="177">
        <f t="shared" si="1"/>
        <v>26393.86</v>
      </c>
      <c r="E11" s="177">
        <f t="shared" si="1"/>
        <v>7830493.8600000003</v>
      </c>
      <c r="F11" s="177">
        <f t="shared" si="1"/>
        <v>1999500</v>
      </c>
      <c r="G11" s="177">
        <f t="shared" si="1"/>
        <v>26250</v>
      </c>
      <c r="H11" s="177">
        <f t="shared" si="1"/>
        <v>1381500</v>
      </c>
      <c r="I11" s="177">
        <f t="shared" si="1"/>
        <v>4412250</v>
      </c>
      <c r="J11" s="177">
        <f t="shared" si="1"/>
        <v>5750</v>
      </c>
      <c r="K11" s="177">
        <f t="shared" si="1"/>
        <v>5243.86</v>
      </c>
      <c r="L11" s="209"/>
      <c r="M11" s="209"/>
      <c r="N11" s="243"/>
      <c r="O11" s="209"/>
      <c r="P11" s="209"/>
      <c r="Q11" s="209"/>
      <c r="R11" s="209"/>
      <c r="T11" s="209"/>
      <c r="V11" s="243"/>
      <c r="W11" s="209"/>
      <c r="X11" s="209"/>
      <c r="Y11" s="209"/>
      <c r="Z11" s="209"/>
      <c r="AB11" s="209"/>
    </row>
    <row r="12" spans="1:56" s="19" customFormat="1" ht="17.25" customHeight="1" x14ac:dyDescent="0.25">
      <c r="A12" s="179" t="s">
        <v>160</v>
      </c>
      <c r="B12" s="180" t="s">
        <v>161</v>
      </c>
      <c r="C12" s="181">
        <f t="shared" ref="C12:E12" si="2">C13+C142</f>
        <v>7804100</v>
      </c>
      <c r="D12" s="181">
        <f t="shared" si="2"/>
        <v>-117306.14</v>
      </c>
      <c r="E12" s="181">
        <f t="shared" si="2"/>
        <v>7686793.8600000003</v>
      </c>
      <c r="F12" s="181">
        <f t="shared" ref="F12" si="3">F13+F142</f>
        <v>1855800</v>
      </c>
      <c r="G12" s="181">
        <f t="shared" ref="G12" si="4">G13+G142</f>
        <v>26250</v>
      </c>
      <c r="H12" s="181">
        <f t="shared" ref="H12" si="5">H13+H142</f>
        <v>1381500</v>
      </c>
      <c r="I12" s="181">
        <f t="shared" ref="I12" si="6">I13+I142</f>
        <v>4412250</v>
      </c>
      <c r="J12" s="181">
        <f t="shared" ref="J12" si="7">J13+J142</f>
        <v>5750</v>
      </c>
      <c r="K12" s="181">
        <f t="shared" ref="K12" si="8">K13+K142</f>
        <v>5243.86</v>
      </c>
      <c r="L12" s="209"/>
      <c r="M12" s="209"/>
      <c r="N12" s="243"/>
      <c r="O12" s="209"/>
      <c r="P12" s="209"/>
      <c r="Q12" s="209"/>
      <c r="R12" s="209"/>
      <c r="T12" s="209"/>
      <c r="V12" s="243"/>
      <c r="W12" s="209"/>
      <c r="X12" s="209"/>
      <c r="Y12" s="209"/>
      <c r="Z12" s="209"/>
      <c r="AB12" s="209"/>
    </row>
    <row r="13" spans="1:56" s="7" customFormat="1" x14ac:dyDescent="0.25">
      <c r="A13" s="183">
        <v>3</v>
      </c>
      <c r="B13" s="184" t="s">
        <v>162</v>
      </c>
      <c r="C13" s="185">
        <f t="shared" ref="C13:K13" si="9">C14+C25+C127+C137</f>
        <v>7703450</v>
      </c>
      <c r="D13" s="185">
        <f t="shared" si="9"/>
        <v>-213595</v>
      </c>
      <c r="E13" s="185">
        <f t="shared" si="9"/>
        <v>7489855</v>
      </c>
      <c r="F13" s="186">
        <f t="shared" si="9"/>
        <v>1855800</v>
      </c>
      <c r="G13" s="186">
        <f t="shared" si="9"/>
        <v>26000</v>
      </c>
      <c r="H13" s="186">
        <f t="shared" si="9"/>
        <v>1185311.1400000001</v>
      </c>
      <c r="I13" s="186">
        <f t="shared" si="9"/>
        <v>4412250</v>
      </c>
      <c r="J13" s="186">
        <f t="shared" si="9"/>
        <v>5250</v>
      </c>
      <c r="K13" s="186">
        <f t="shared" si="9"/>
        <v>5243.86</v>
      </c>
      <c r="L13" s="122"/>
      <c r="M13" s="122"/>
      <c r="N13" s="228"/>
      <c r="O13" s="122"/>
      <c r="P13" s="122"/>
      <c r="Q13" s="122"/>
      <c r="R13" s="122"/>
      <c r="T13" s="122"/>
      <c r="V13" s="228"/>
      <c r="W13" s="122"/>
      <c r="X13" s="122"/>
      <c r="Y13" s="122"/>
      <c r="Z13" s="122"/>
      <c r="AB13" s="122"/>
    </row>
    <row r="14" spans="1:56" s="187" customFormat="1" x14ac:dyDescent="0.25">
      <c r="A14" s="183">
        <v>31</v>
      </c>
      <c r="B14" s="184" t="s">
        <v>18</v>
      </c>
      <c r="C14" s="185">
        <f>C15+C19+C21</f>
        <v>4337250</v>
      </c>
      <c r="D14" s="185">
        <f>D15+D19+D21</f>
        <v>45000</v>
      </c>
      <c r="E14" s="185">
        <f>E15+E19+E21</f>
        <v>4382250</v>
      </c>
      <c r="F14" s="186">
        <f t="shared" ref="F14:K14" si="10">F15+F19+F21</f>
        <v>0</v>
      </c>
      <c r="G14" s="186">
        <f t="shared" si="10"/>
        <v>0</v>
      </c>
      <c r="H14" s="186">
        <f t="shared" si="10"/>
        <v>0</v>
      </c>
      <c r="I14" s="186">
        <f t="shared" si="10"/>
        <v>4382250</v>
      </c>
      <c r="J14" s="186">
        <f t="shared" si="10"/>
        <v>0</v>
      </c>
      <c r="K14" s="186">
        <f t="shared" si="10"/>
        <v>0</v>
      </c>
      <c r="L14" s="122"/>
      <c r="M14" s="122"/>
      <c r="N14" s="228"/>
      <c r="O14" s="122"/>
      <c r="P14" s="122"/>
      <c r="Q14" s="122"/>
      <c r="R14" s="122"/>
      <c r="S14" s="7"/>
      <c r="T14" s="122"/>
      <c r="U14" s="7"/>
      <c r="V14" s="228"/>
      <c r="W14" s="122"/>
      <c r="X14" s="122"/>
      <c r="Y14" s="122"/>
      <c r="Z14" s="122"/>
      <c r="AA14" s="7"/>
      <c r="AB14" s="12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7" customFormat="1" x14ac:dyDescent="0.25">
      <c r="A15" s="160">
        <v>311</v>
      </c>
      <c r="B15" s="311" t="s">
        <v>163</v>
      </c>
      <c r="C15" s="201">
        <f t="shared" ref="C15:K15" si="11">C16+C18</f>
        <v>3650000</v>
      </c>
      <c r="D15" s="201">
        <f t="shared" ref="D15" si="12">D16+D18</f>
        <v>0</v>
      </c>
      <c r="E15" s="201">
        <f t="shared" ref="E15" si="13">E16+E18</f>
        <v>3650000</v>
      </c>
      <c r="F15" s="202">
        <f t="shared" si="11"/>
        <v>0</v>
      </c>
      <c r="G15" s="202">
        <f t="shared" si="11"/>
        <v>0</v>
      </c>
      <c r="H15" s="202">
        <f t="shared" si="11"/>
        <v>0</v>
      </c>
      <c r="I15" s="202">
        <f>I16+I18</f>
        <v>3650000</v>
      </c>
      <c r="J15" s="202">
        <f t="shared" si="11"/>
        <v>0</v>
      </c>
      <c r="K15" s="202">
        <f t="shared" si="11"/>
        <v>0</v>
      </c>
      <c r="L15" s="122"/>
      <c r="M15" s="122"/>
      <c r="N15" s="228"/>
      <c r="O15" s="122"/>
      <c r="P15" s="122"/>
      <c r="Q15" s="122"/>
      <c r="R15" s="122"/>
      <c r="T15" s="122"/>
      <c r="V15" s="228"/>
      <c r="W15" s="122"/>
      <c r="X15" s="122"/>
      <c r="Y15" s="122"/>
      <c r="Z15" s="122"/>
      <c r="AB15" s="122"/>
    </row>
    <row r="16" spans="1:56" s="309" customFormat="1" hidden="1" x14ac:dyDescent="0.25">
      <c r="A16" s="188">
        <v>3111</v>
      </c>
      <c r="B16" s="189" t="s">
        <v>164</v>
      </c>
      <c r="C16" s="312">
        <v>3250000</v>
      </c>
      <c r="D16" s="312">
        <f>E16-C16</f>
        <v>0</v>
      </c>
      <c r="E16" s="312">
        <v>3250000</v>
      </c>
      <c r="F16" s="163"/>
      <c r="G16" s="163"/>
      <c r="H16" s="163"/>
      <c r="I16" s="163">
        <v>3250000</v>
      </c>
      <c r="J16" s="163"/>
      <c r="K16" s="164"/>
      <c r="L16" s="112"/>
      <c r="M16" s="112"/>
      <c r="N16" s="279"/>
      <c r="O16" s="112"/>
      <c r="P16" s="112"/>
      <c r="Q16" s="112"/>
      <c r="R16" s="112"/>
      <c r="T16" s="112"/>
      <c r="V16" s="279"/>
      <c r="W16" s="112"/>
      <c r="X16" s="112"/>
      <c r="Y16" s="112"/>
      <c r="Z16" s="112"/>
      <c r="AB16" s="112"/>
    </row>
    <row r="17" spans="1:62" s="309" customFormat="1" hidden="1" x14ac:dyDescent="0.25">
      <c r="A17" s="188">
        <v>3113</v>
      </c>
      <c r="B17" s="189" t="s">
        <v>165</v>
      </c>
      <c r="C17" s="162"/>
      <c r="D17" s="312">
        <f t="shared" ref="D17:D18" si="14">E17-C17</f>
        <v>0</v>
      </c>
      <c r="E17" s="162"/>
      <c r="F17" s="163"/>
      <c r="G17" s="163"/>
      <c r="H17" s="163"/>
      <c r="I17" s="163"/>
      <c r="J17" s="163"/>
      <c r="K17" s="164"/>
      <c r="L17" s="112"/>
      <c r="M17" s="112"/>
      <c r="N17" s="135"/>
      <c r="O17" s="112"/>
      <c r="P17" s="112"/>
      <c r="Q17" s="112"/>
      <c r="R17" s="112"/>
      <c r="T17" s="112"/>
      <c r="V17" s="135"/>
      <c r="W17" s="112"/>
      <c r="X17" s="112"/>
      <c r="Y17" s="112"/>
      <c r="Z17" s="112"/>
      <c r="AB17" s="112"/>
    </row>
    <row r="18" spans="1:62" s="309" customFormat="1" hidden="1" x14ac:dyDescent="0.25">
      <c r="A18" s="188">
        <v>3114</v>
      </c>
      <c r="B18" s="189" t="s">
        <v>166</v>
      </c>
      <c r="C18" s="312">
        <v>400000</v>
      </c>
      <c r="D18" s="312">
        <f t="shared" si="14"/>
        <v>0</v>
      </c>
      <c r="E18" s="312">
        <v>400000</v>
      </c>
      <c r="F18" s="163"/>
      <c r="G18" s="163"/>
      <c r="H18" s="163"/>
      <c r="I18" s="163">
        <v>400000</v>
      </c>
      <c r="J18" s="163"/>
      <c r="K18" s="164"/>
      <c r="L18" s="112"/>
      <c r="M18" s="112"/>
      <c r="N18" s="279"/>
      <c r="O18" s="112"/>
      <c r="P18" s="112"/>
      <c r="Q18" s="112"/>
      <c r="R18" s="112"/>
      <c r="T18" s="112"/>
      <c r="V18" s="279"/>
      <c r="W18" s="112"/>
      <c r="X18" s="112"/>
      <c r="Y18" s="112"/>
      <c r="Z18" s="112"/>
      <c r="AB18" s="112"/>
    </row>
    <row r="19" spans="1:62" s="7" customFormat="1" x14ac:dyDescent="0.25">
      <c r="A19" s="160">
        <v>312</v>
      </c>
      <c r="B19" s="311" t="s">
        <v>20</v>
      </c>
      <c r="C19" s="201">
        <f t="shared" ref="C19:K19" si="15">C20</f>
        <v>85000</v>
      </c>
      <c r="D19" s="201">
        <f t="shared" si="15"/>
        <v>45000</v>
      </c>
      <c r="E19" s="201">
        <f t="shared" si="15"/>
        <v>130000</v>
      </c>
      <c r="F19" s="202">
        <f t="shared" si="15"/>
        <v>0</v>
      </c>
      <c r="G19" s="202">
        <f t="shared" si="15"/>
        <v>0</v>
      </c>
      <c r="H19" s="202">
        <f t="shared" si="15"/>
        <v>0</v>
      </c>
      <c r="I19" s="202">
        <f t="shared" si="15"/>
        <v>130000</v>
      </c>
      <c r="J19" s="202">
        <f t="shared" si="15"/>
        <v>0</v>
      </c>
      <c r="K19" s="202">
        <f t="shared" si="15"/>
        <v>0</v>
      </c>
      <c r="L19" s="122"/>
      <c r="M19" s="122"/>
      <c r="N19" s="228"/>
      <c r="O19" s="122"/>
      <c r="P19" s="122"/>
      <c r="Q19" s="122"/>
      <c r="R19" s="122"/>
      <c r="T19" s="122"/>
      <c r="V19" s="228"/>
      <c r="W19" s="122"/>
      <c r="X19" s="122"/>
      <c r="Y19" s="122"/>
      <c r="Z19" s="122"/>
      <c r="AB19" s="122"/>
    </row>
    <row r="20" spans="1:62" s="309" customFormat="1" hidden="1" x14ac:dyDescent="0.25">
      <c r="A20" s="188">
        <v>3121</v>
      </c>
      <c r="B20" s="189" t="s">
        <v>20</v>
      </c>
      <c r="C20" s="312">
        <v>85000</v>
      </c>
      <c r="D20" s="312">
        <f>E20-C20</f>
        <v>45000</v>
      </c>
      <c r="E20" s="312">
        <v>130000</v>
      </c>
      <c r="F20" s="163"/>
      <c r="G20" s="163"/>
      <c r="H20" s="163"/>
      <c r="I20" s="163">
        <v>130000</v>
      </c>
      <c r="J20" s="163"/>
      <c r="K20" s="164"/>
      <c r="L20" s="112"/>
      <c r="M20" s="112"/>
      <c r="N20" s="279"/>
      <c r="O20" s="112"/>
      <c r="P20" s="112"/>
      <c r="Q20" s="112"/>
      <c r="R20" s="112"/>
      <c r="T20" s="112"/>
      <c r="V20" s="279"/>
      <c r="W20" s="112"/>
      <c r="X20" s="112"/>
      <c r="Y20" s="112"/>
      <c r="Z20" s="112"/>
      <c r="AB20" s="112"/>
    </row>
    <row r="21" spans="1:62" s="7" customFormat="1" x14ac:dyDescent="0.25">
      <c r="A21" s="160">
        <v>313</v>
      </c>
      <c r="B21" s="311" t="s">
        <v>21</v>
      </c>
      <c r="C21" s="201">
        <f t="shared" ref="C21:K21" si="16">C23+C24</f>
        <v>602250</v>
      </c>
      <c r="D21" s="201">
        <f t="shared" ref="D21" si="17">D23+D24</f>
        <v>0</v>
      </c>
      <c r="E21" s="201">
        <f t="shared" ref="E21" si="18">E23+E24</f>
        <v>602250</v>
      </c>
      <c r="F21" s="202">
        <f t="shared" si="16"/>
        <v>0</v>
      </c>
      <c r="G21" s="202">
        <f t="shared" si="16"/>
        <v>0</v>
      </c>
      <c r="H21" s="202">
        <f t="shared" si="16"/>
        <v>0</v>
      </c>
      <c r="I21" s="202">
        <f t="shared" si="16"/>
        <v>602250</v>
      </c>
      <c r="J21" s="202">
        <f t="shared" si="16"/>
        <v>0</v>
      </c>
      <c r="K21" s="202">
        <f t="shared" si="16"/>
        <v>0</v>
      </c>
      <c r="L21" s="122"/>
      <c r="M21" s="122"/>
      <c r="N21" s="228"/>
      <c r="O21" s="122"/>
      <c r="P21" s="122"/>
      <c r="Q21" s="122"/>
      <c r="R21" s="122"/>
      <c r="T21" s="122"/>
      <c r="V21" s="228"/>
      <c r="W21" s="122"/>
      <c r="X21" s="122"/>
      <c r="Y21" s="122"/>
      <c r="Z21" s="122"/>
      <c r="AB21" s="122"/>
    </row>
    <row r="22" spans="1:62" s="18" customFormat="1" hidden="1" x14ac:dyDescent="0.25">
      <c r="A22" s="191">
        <v>3131</v>
      </c>
      <c r="B22" s="192" t="s">
        <v>167</v>
      </c>
      <c r="C22" s="193"/>
      <c r="D22" s="193"/>
      <c r="E22" s="193"/>
      <c r="F22" s="194"/>
      <c r="G22" s="194"/>
      <c r="H22" s="194"/>
      <c r="I22" s="194"/>
      <c r="J22" s="194"/>
      <c r="K22" s="195"/>
      <c r="L22" s="196"/>
      <c r="M22" s="196"/>
      <c r="N22" s="280"/>
      <c r="O22" s="196"/>
      <c r="P22" s="196"/>
      <c r="Q22" s="196"/>
      <c r="R22" s="196"/>
      <c r="T22" s="196"/>
      <c r="V22" s="280"/>
      <c r="W22" s="196"/>
      <c r="X22" s="196"/>
      <c r="Y22" s="196"/>
      <c r="Z22" s="196"/>
      <c r="AB22" s="196"/>
    </row>
    <row r="23" spans="1:62" s="18" customFormat="1" hidden="1" x14ac:dyDescent="0.25">
      <c r="A23" s="191">
        <v>3132</v>
      </c>
      <c r="B23" s="192" t="s">
        <v>168</v>
      </c>
      <c r="C23" s="190">
        <v>602250</v>
      </c>
      <c r="D23" s="190">
        <f>E23-C23</f>
        <v>0</v>
      </c>
      <c r="E23" s="190">
        <v>602250</v>
      </c>
      <c r="F23" s="194"/>
      <c r="G23" s="194"/>
      <c r="H23" s="194"/>
      <c r="I23" s="194">
        <v>602250</v>
      </c>
      <c r="J23" s="194"/>
      <c r="K23" s="195"/>
      <c r="L23" s="196"/>
      <c r="M23" s="196"/>
      <c r="N23" s="279"/>
      <c r="O23" s="196"/>
      <c r="P23" s="196"/>
      <c r="Q23" s="196"/>
      <c r="R23" s="196"/>
      <c r="T23" s="196"/>
      <c r="V23" s="279"/>
      <c r="W23" s="196"/>
      <c r="X23" s="196"/>
      <c r="Y23" s="196"/>
      <c r="Z23" s="196"/>
      <c r="AB23" s="196"/>
    </row>
    <row r="24" spans="1:62" s="18" customFormat="1" ht="22.8" hidden="1" x14ac:dyDescent="0.25">
      <c r="A24" s="197">
        <v>3133</v>
      </c>
      <c r="B24" s="198" t="s">
        <v>169</v>
      </c>
      <c r="C24" s="193"/>
      <c r="D24" s="193"/>
      <c r="E24" s="193"/>
      <c r="F24" s="194"/>
      <c r="G24" s="194"/>
      <c r="H24" s="194"/>
      <c r="I24" s="194"/>
      <c r="J24" s="194"/>
      <c r="K24" s="195"/>
      <c r="L24" s="196"/>
      <c r="M24" s="196"/>
      <c r="N24" s="280"/>
      <c r="O24" s="196"/>
      <c r="P24" s="196"/>
      <c r="Q24" s="196"/>
      <c r="R24" s="196"/>
      <c r="T24" s="196"/>
      <c r="V24" s="280"/>
      <c r="W24" s="196"/>
      <c r="X24" s="196"/>
      <c r="Y24" s="196"/>
      <c r="Z24" s="196"/>
      <c r="AB24" s="196"/>
    </row>
    <row r="25" spans="1:62" s="187" customFormat="1" x14ac:dyDescent="0.25">
      <c r="A25" s="183">
        <v>32</v>
      </c>
      <c r="B25" s="184" t="s">
        <v>22</v>
      </c>
      <c r="C25" s="185">
        <f t="shared" ref="C25:K25" si="19">C26+C39+C61+C105+C109</f>
        <v>3351590</v>
      </c>
      <c r="D25" s="185">
        <f t="shared" si="19"/>
        <v>-258600</v>
      </c>
      <c r="E25" s="185">
        <f t="shared" si="19"/>
        <v>3092990</v>
      </c>
      <c r="F25" s="186">
        <f t="shared" si="19"/>
        <v>1853800</v>
      </c>
      <c r="G25" s="186">
        <f t="shared" si="19"/>
        <v>26000</v>
      </c>
      <c r="H25" s="186">
        <f t="shared" si="19"/>
        <v>1172696.1400000001</v>
      </c>
      <c r="I25" s="186">
        <f t="shared" si="19"/>
        <v>30000</v>
      </c>
      <c r="J25" s="186">
        <f t="shared" si="19"/>
        <v>5250</v>
      </c>
      <c r="K25" s="186">
        <f t="shared" si="19"/>
        <v>5243.86</v>
      </c>
      <c r="L25" s="122"/>
      <c r="M25" s="122"/>
      <c r="N25" s="228"/>
      <c r="O25" s="122"/>
      <c r="P25" s="122"/>
      <c r="Q25" s="122"/>
      <c r="R25" s="122"/>
      <c r="S25" s="7"/>
      <c r="T25" s="122"/>
      <c r="U25" s="7"/>
      <c r="V25" s="228"/>
      <c r="W25" s="122"/>
      <c r="X25" s="122"/>
      <c r="Y25" s="122"/>
      <c r="Z25" s="122"/>
      <c r="AA25" s="7"/>
      <c r="AB25" s="122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s="7" customFormat="1" x14ac:dyDescent="0.25">
      <c r="A26" s="160">
        <v>321</v>
      </c>
      <c r="B26" s="311" t="s">
        <v>23</v>
      </c>
      <c r="C26" s="201">
        <f t="shared" ref="C26:K26" si="20">C27+C34+C35+C38</f>
        <v>195000</v>
      </c>
      <c r="D26" s="201">
        <f t="shared" ref="D26" si="21">D27+D34+D35+D38</f>
        <v>-20000</v>
      </c>
      <c r="E26" s="201">
        <f t="shared" ref="E26" si="22">E27+E34+E35+E38</f>
        <v>175000</v>
      </c>
      <c r="F26" s="202">
        <f t="shared" si="20"/>
        <v>154000</v>
      </c>
      <c r="G26" s="202">
        <f t="shared" si="20"/>
        <v>0</v>
      </c>
      <c r="H26" s="202">
        <f t="shared" si="20"/>
        <v>21000</v>
      </c>
      <c r="I26" s="202">
        <f t="shared" si="20"/>
        <v>0</v>
      </c>
      <c r="J26" s="202">
        <f t="shared" si="20"/>
        <v>0</v>
      </c>
      <c r="K26" s="202">
        <f t="shared" si="20"/>
        <v>0</v>
      </c>
      <c r="L26" s="122"/>
      <c r="M26" s="122"/>
      <c r="N26" s="228"/>
      <c r="O26" s="122"/>
      <c r="P26" s="122"/>
      <c r="Q26" s="122"/>
      <c r="R26" s="122"/>
      <c r="T26" s="122"/>
      <c r="V26" s="228"/>
      <c r="W26" s="122"/>
      <c r="X26" s="122"/>
      <c r="Y26" s="122"/>
      <c r="Z26" s="122"/>
      <c r="AB26" s="122"/>
    </row>
    <row r="27" spans="1:62" s="7" customFormat="1" hidden="1" x14ac:dyDescent="0.25">
      <c r="A27" s="199">
        <v>3211</v>
      </c>
      <c r="B27" s="200" t="s">
        <v>170</v>
      </c>
      <c r="C27" s="201">
        <v>70000</v>
      </c>
      <c r="D27" s="201">
        <f>E27-C27</f>
        <v>-20000</v>
      </c>
      <c r="E27" s="201">
        <v>50000</v>
      </c>
      <c r="F27" s="202">
        <v>40000</v>
      </c>
      <c r="G27" s="202"/>
      <c r="H27" s="202">
        <v>10000</v>
      </c>
      <c r="I27" s="202"/>
      <c r="J27" s="202"/>
      <c r="K27" s="171"/>
      <c r="L27" s="122"/>
      <c r="M27" s="122"/>
      <c r="N27" s="228"/>
      <c r="O27" s="122"/>
      <c r="P27" s="122"/>
      <c r="Q27" s="122"/>
      <c r="R27" s="122"/>
      <c r="T27" s="122"/>
      <c r="V27" s="228"/>
      <c r="W27" s="122"/>
      <c r="X27" s="122"/>
      <c r="Y27" s="122"/>
      <c r="Z27" s="122"/>
      <c r="AB27" s="122"/>
    </row>
    <row r="28" spans="1:62" s="7" customFormat="1" hidden="1" x14ac:dyDescent="0.25">
      <c r="A28" s="203" t="s">
        <v>171</v>
      </c>
      <c r="B28" s="204" t="s">
        <v>172</v>
      </c>
      <c r="C28" s="162"/>
      <c r="D28" s="162"/>
      <c r="E28" s="162"/>
      <c r="F28" s="163"/>
      <c r="G28" s="163"/>
      <c r="H28" s="163"/>
      <c r="I28" s="163"/>
      <c r="J28" s="202"/>
      <c r="K28" s="171"/>
      <c r="L28" s="122"/>
      <c r="M28" s="122"/>
      <c r="N28" s="135"/>
      <c r="O28" s="112"/>
      <c r="P28" s="112"/>
      <c r="Q28" s="112"/>
      <c r="R28" s="112"/>
      <c r="T28" s="122"/>
      <c r="V28" s="135"/>
      <c r="W28" s="112"/>
      <c r="X28" s="112"/>
      <c r="Y28" s="112"/>
      <c r="Z28" s="112"/>
      <c r="AB28" s="122"/>
    </row>
    <row r="29" spans="1:62" s="7" customFormat="1" hidden="1" x14ac:dyDescent="0.25">
      <c r="A29" s="203" t="s">
        <v>173</v>
      </c>
      <c r="B29" s="204" t="s">
        <v>174</v>
      </c>
      <c r="C29" s="162"/>
      <c r="D29" s="162"/>
      <c r="E29" s="162"/>
      <c r="F29" s="163"/>
      <c r="G29" s="163"/>
      <c r="H29" s="163"/>
      <c r="I29" s="163"/>
      <c r="J29" s="202"/>
      <c r="K29" s="171"/>
      <c r="L29" s="122"/>
      <c r="M29" s="122"/>
      <c r="N29" s="135"/>
      <c r="O29" s="112"/>
      <c r="P29" s="112"/>
      <c r="Q29" s="112"/>
      <c r="R29" s="112"/>
      <c r="T29" s="122"/>
      <c r="V29" s="135"/>
      <c r="W29" s="112"/>
      <c r="X29" s="112"/>
      <c r="Y29" s="112"/>
      <c r="Z29" s="112"/>
      <c r="AB29" s="122"/>
    </row>
    <row r="30" spans="1:62" s="7" customFormat="1" hidden="1" x14ac:dyDescent="0.25">
      <c r="A30" s="203" t="s">
        <v>175</v>
      </c>
      <c r="B30" s="204" t="s">
        <v>176</v>
      </c>
      <c r="C30" s="162"/>
      <c r="D30" s="162"/>
      <c r="E30" s="162"/>
      <c r="F30" s="163"/>
      <c r="G30" s="163"/>
      <c r="H30" s="163"/>
      <c r="I30" s="163"/>
      <c r="J30" s="202"/>
      <c r="K30" s="171"/>
      <c r="L30" s="122"/>
      <c r="M30" s="122"/>
      <c r="N30" s="135"/>
      <c r="O30" s="112"/>
      <c r="P30" s="112"/>
      <c r="Q30" s="112"/>
      <c r="R30" s="112"/>
      <c r="T30" s="122"/>
      <c r="V30" s="135"/>
      <c r="W30" s="112"/>
      <c r="X30" s="112"/>
      <c r="Y30" s="112"/>
      <c r="Z30" s="112"/>
      <c r="AB30" s="122"/>
    </row>
    <row r="31" spans="1:62" s="7" customFormat="1" hidden="1" x14ac:dyDescent="0.25">
      <c r="A31" s="203" t="s">
        <v>177</v>
      </c>
      <c r="B31" s="204" t="s">
        <v>178</v>
      </c>
      <c r="C31" s="162"/>
      <c r="D31" s="162"/>
      <c r="E31" s="162"/>
      <c r="F31" s="163"/>
      <c r="G31" s="163"/>
      <c r="H31" s="163"/>
      <c r="I31" s="163"/>
      <c r="J31" s="202"/>
      <c r="K31" s="171"/>
      <c r="L31" s="122"/>
      <c r="M31" s="122"/>
      <c r="N31" s="135"/>
      <c r="O31" s="112"/>
      <c r="P31" s="112"/>
      <c r="Q31" s="112"/>
      <c r="R31" s="112"/>
      <c r="T31" s="122"/>
      <c r="V31" s="135"/>
      <c r="W31" s="112"/>
      <c r="X31" s="112"/>
      <c r="Y31" s="112"/>
      <c r="Z31" s="112"/>
      <c r="AB31" s="122"/>
    </row>
    <row r="32" spans="1:62" s="7" customFormat="1" hidden="1" x14ac:dyDescent="0.25">
      <c r="A32" s="203" t="s">
        <v>179</v>
      </c>
      <c r="B32" s="204" t="s">
        <v>180</v>
      </c>
      <c r="C32" s="162"/>
      <c r="D32" s="162"/>
      <c r="E32" s="162"/>
      <c r="F32" s="163"/>
      <c r="G32" s="163"/>
      <c r="H32" s="163"/>
      <c r="I32" s="163"/>
      <c r="J32" s="202"/>
      <c r="K32" s="171"/>
      <c r="L32" s="122"/>
      <c r="M32" s="122"/>
      <c r="N32" s="135"/>
      <c r="O32" s="112"/>
      <c r="P32" s="112"/>
      <c r="Q32" s="112"/>
      <c r="R32" s="112"/>
      <c r="T32" s="122"/>
      <c r="V32" s="135"/>
      <c r="W32" s="112"/>
      <c r="X32" s="112"/>
      <c r="Y32" s="112"/>
      <c r="Z32" s="112"/>
      <c r="AB32" s="122"/>
    </row>
    <row r="33" spans="1:28" s="7" customFormat="1" hidden="1" x14ac:dyDescent="0.25">
      <c r="A33" s="203" t="s">
        <v>181</v>
      </c>
      <c r="B33" s="204" t="s">
        <v>182</v>
      </c>
      <c r="C33" s="162"/>
      <c r="D33" s="162"/>
      <c r="E33" s="162"/>
      <c r="F33" s="163"/>
      <c r="G33" s="163"/>
      <c r="H33" s="163"/>
      <c r="I33" s="163"/>
      <c r="J33" s="202"/>
      <c r="K33" s="171"/>
      <c r="L33" s="122"/>
      <c r="M33" s="122"/>
      <c r="N33" s="135"/>
      <c r="O33" s="112"/>
      <c r="P33" s="112"/>
      <c r="Q33" s="112"/>
      <c r="R33" s="112"/>
      <c r="T33" s="122"/>
      <c r="V33" s="135"/>
      <c r="W33" s="112"/>
      <c r="X33" s="112"/>
      <c r="Y33" s="112"/>
      <c r="Z33" s="112"/>
      <c r="AB33" s="122"/>
    </row>
    <row r="34" spans="1:28" s="19" customFormat="1" ht="24" hidden="1" x14ac:dyDescent="0.25">
      <c r="A34" s="199">
        <v>3212</v>
      </c>
      <c r="B34" s="200" t="s">
        <v>183</v>
      </c>
      <c r="C34" s="205">
        <v>110000</v>
      </c>
      <c r="D34" s="205">
        <f>E34-C34</f>
        <v>0</v>
      </c>
      <c r="E34" s="205">
        <v>110000</v>
      </c>
      <c r="F34" s="205">
        <v>109000</v>
      </c>
      <c r="G34" s="206"/>
      <c r="H34" s="206">
        <v>1000</v>
      </c>
      <c r="I34" s="206"/>
      <c r="J34" s="206"/>
      <c r="K34" s="208"/>
      <c r="L34" s="209"/>
      <c r="M34" s="209"/>
      <c r="N34" s="243"/>
      <c r="O34" s="243"/>
      <c r="P34" s="209"/>
      <c r="Q34" s="209"/>
      <c r="R34" s="209"/>
      <c r="T34" s="209"/>
      <c r="V34" s="243"/>
      <c r="W34" s="243"/>
      <c r="X34" s="209"/>
      <c r="Y34" s="209"/>
      <c r="Z34" s="209"/>
      <c r="AB34" s="209"/>
    </row>
    <row r="35" spans="1:28" s="7" customFormat="1" hidden="1" x14ac:dyDescent="0.25">
      <c r="A35" s="199">
        <v>3213</v>
      </c>
      <c r="B35" s="200" t="s">
        <v>184</v>
      </c>
      <c r="C35" s="201">
        <v>10000</v>
      </c>
      <c r="D35" s="201">
        <f>E35-C35</f>
        <v>0</v>
      </c>
      <c r="E35" s="201">
        <v>10000</v>
      </c>
      <c r="F35" s="202">
        <v>5000</v>
      </c>
      <c r="G35" s="202"/>
      <c r="H35" s="202">
        <v>5000</v>
      </c>
      <c r="I35" s="202"/>
      <c r="J35" s="202"/>
      <c r="K35" s="171"/>
      <c r="L35" s="122"/>
      <c r="M35" s="122"/>
      <c r="N35" s="228"/>
      <c r="O35" s="122"/>
      <c r="P35" s="122"/>
      <c r="Q35" s="122"/>
      <c r="R35" s="122"/>
      <c r="T35" s="122"/>
      <c r="V35" s="228"/>
      <c r="W35" s="122"/>
      <c r="X35" s="122"/>
      <c r="Y35" s="122"/>
      <c r="Z35" s="122"/>
      <c r="AB35" s="122"/>
    </row>
    <row r="36" spans="1:28" s="7" customFormat="1" hidden="1" x14ac:dyDescent="0.25">
      <c r="A36" s="203" t="s">
        <v>185</v>
      </c>
      <c r="B36" s="204" t="s">
        <v>186</v>
      </c>
      <c r="C36" s="162"/>
      <c r="D36" s="162"/>
      <c r="E36" s="162"/>
      <c r="F36" s="163"/>
      <c r="G36" s="163"/>
      <c r="H36" s="163"/>
      <c r="I36" s="163"/>
      <c r="J36" s="202"/>
      <c r="K36" s="171"/>
      <c r="L36" s="122"/>
      <c r="M36" s="122"/>
      <c r="N36" s="135"/>
      <c r="O36" s="112"/>
      <c r="P36" s="112"/>
      <c r="Q36" s="112"/>
      <c r="R36" s="112"/>
      <c r="T36" s="122"/>
      <c r="V36" s="135"/>
      <c r="W36" s="112"/>
      <c r="X36" s="112"/>
      <c r="Y36" s="112"/>
      <c r="Z36" s="112"/>
      <c r="AB36" s="122"/>
    </row>
    <row r="37" spans="1:28" s="7" customFormat="1" hidden="1" x14ac:dyDescent="0.25">
      <c r="A37" s="203" t="s">
        <v>187</v>
      </c>
      <c r="B37" s="204" t="s">
        <v>188</v>
      </c>
      <c r="C37" s="162"/>
      <c r="D37" s="162"/>
      <c r="E37" s="162"/>
      <c r="F37" s="163"/>
      <c r="G37" s="163"/>
      <c r="H37" s="163"/>
      <c r="I37" s="163"/>
      <c r="J37" s="202"/>
      <c r="K37" s="171"/>
      <c r="L37" s="122"/>
      <c r="M37" s="122"/>
      <c r="N37" s="135"/>
      <c r="O37" s="112"/>
      <c r="P37" s="112"/>
      <c r="Q37" s="112"/>
      <c r="R37" s="112"/>
      <c r="T37" s="122"/>
      <c r="V37" s="135"/>
      <c r="W37" s="112"/>
      <c r="X37" s="112"/>
      <c r="Y37" s="112"/>
      <c r="Z37" s="112"/>
      <c r="AB37" s="122"/>
    </row>
    <row r="38" spans="1:28" s="7" customFormat="1" ht="13.2" hidden="1" customHeight="1" x14ac:dyDescent="0.25">
      <c r="A38" s="199">
        <v>3214</v>
      </c>
      <c r="B38" s="200" t="s">
        <v>189</v>
      </c>
      <c r="C38" s="201">
        <v>5000</v>
      </c>
      <c r="D38" s="201">
        <f>E38-C38</f>
        <v>0</v>
      </c>
      <c r="E38" s="201">
        <v>5000</v>
      </c>
      <c r="F38" s="202"/>
      <c r="G38" s="202"/>
      <c r="H38" s="202">
        <v>5000</v>
      </c>
      <c r="I38" s="202"/>
      <c r="J38" s="202"/>
      <c r="K38" s="171"/>
      <c r="L38" s="122"/>
      <c r="M38" s="122"/>
      <c r="N38" s="228"/>
      <c r="O38" s="122"/>
      <c r="P38" s="122"/>
      <c r="Q38" s="122"/>
      <c r="R38" s="122"/>
      <c r="T38" s="122"/>
      <c r="V38" s="228"/>
      <c r="W38" s="122"/>
      <c r="X38" s="122"/>
      <c r="Y38" s="122"/>
      <c r="Z38" s="122"/>
      <c r="AB38" s="122"/>
    </row>
    <row r="39" spans="1:28" s="7" customFormat="1" x14ac:dyDescent="0.25">
      <c r="A39" s="160" t="s">
        <v>44</v>
      </c>
      <c r="B39" s="311" t="s">
        <v>24</v>
      </c>
      <c r="C39" s="201">
        <f t="shared" ref="C39:K39" si="23">C40+C46+C51+C55+C58+C60</f>
        <v>1771150</v>
      </c>
      <c r="D39" s="201">
        <f t="shared" ref="D39" si="24">D40+D46+D51+D55+D58+D60</f>
        <v>-197100</v>
      </c>
      <c r="E39" s="201">
        <f t="shared" ref="E39" si="25">E40+E46+E51+E55+E58+E60</f>
        <v>1574050</v>
      </c>
      <c r="F39" s="202">
        <f t="shared" si="23"/>
        <v>1240700</v>
      </c>
      <c r="G39" s="202">
        <f t="shared" si="23"/>
        <v>22500</v>
      </c>
      <c r="H39" s="202">
        <f t="shared" si="23"/>
        <v>281606.14</v>
      </c>
      <c r="I39" s="202">
        <f t="shared" si="23"/>
        <v>20000</v>
      </c>
      <c r="J39" s="202">
        <f t="shared" si="23"/>
        <v>4000</v>
      </c>
      <c r="K39" s="202">
        <f t="shared" si="23"/>
        <v>5243.86</v>
      </c>
      <c r="L39" s="122"/>
      <c r="M39" s="122"/>
      <c r="N39" s="228"/>
      <c r="O39" s="122"/>
      <c r="P39" s="122"/>
      <c r="Q39" s="122"/>
      <c r="R39" s="122"/>
      <c r="T39" s="122"/>
      <c r="V39" s="228"/>
      <c r="W39" s="122"/>
      <c r="X39" s="122"/>
      <c r="Y39" s="122"/>
      <c r="Z39" s="122"/>
      <c r="AB39" s="122"/>
    </row>
    <row r="40" spans="1:28" s="7" customFormat="1" ht="13.2" hidden="1" customHeight="1" x14ac:dyDescent="0.25">
      <c r="A40" s="199">
        <v>3221</v>
      </c>
      <c r="B40" s="200" t="s">
        <v>190</v>
      </c>
      <c r="C40" s="201">
        <f t="shared" ref="C40:K40" si="26">C41+C42+C43+C44+C45</f>
        <v>116900</v>
      </c>
      <c r="D40" s="201">
        <f t="shared" ref="D40" si="27">D41+D42+D43+D44+D45</f>
        <v>8000</v>
      </c>
      <c r="E40" s="201">
        <f t="shared" ref="E40" si="28">E41+E42+E43+E44+E45</f>
        <v>124900</v>
      </c>
      <c r="F40" s="202">
        <f t="shared" si="26"/>
        <v>70000</v>
      </c>
      <c r="G40" s="202">
        <f t="shared" si="26"/>
        <v>1000</v>
      </c>
      <c r="H40" s="202">
        <f t="shared" si="26"/>
        <v>53900</v>
      </c>
      <c r="I40" s="202">
        <f t="shared" si="26"/>
        <v>0</v>
      </c>
      <c r="J40" s="202">
        <f t="shared" si="26"/>
        <v>0</v>
      </c>
      <c r="K40" s="202">
        <f t="shared" si="26"/>
        <v>0</v>
      </c>
      <c r="L40" s="122"/>
      <c r="M40" s="122"/>
      <c r="N40" s="228"/>
      <c r="O40" s="122"/>
      <c r="P40" s="122"/>
      <c r="Q40" s="122"/>
      <c r="R40" s="122"/>
      <c r="T40" s="122"/>
      <c r="V40" s="228"/>
      <c r="W40" s="122"/>
      <c r="X40" s="122"/>
      <c r="Y40" s="122"/>
      <c r="Z40" s="122"/>
      <c r="AB40" s="122"/>
    </row>
    <row r="41" spans="1:28" s="309" customFormat="1" hidden="1" x14ac:dyDescent="0.25">
      <c r="A41" s="210" t="s">
        <v>191</v>
      </c>
      <c r="B41" s="211" t="s">
        <v>192</v>
      </c>
      <c r="C41" s="212">
        <v>28000</v>
      </c>
      <c r="D41" s="212">
        <f>E41-C41</f>
        <v>0</v>
      </c>
      <c r="E41" s="212">
        <v>28000</v>
      </c>
      <c r="F41" s="213">
        <v>20000</v>
      </c>
      <c r="G41" s="213"/>
      <c r="H41" s="213">
        <v>8000</v>
      </c>
      <c r="I41" s="213"/>
      <c r="J41" s="213"/>
      <c r="K41" s="164"/>
      <c r="L41" s="112"/>
      <c r="M41" s="112"/>
      <c r="N41" s="267"/>
      <c r="O41" s="215"/>
      <c r="P41" s="215"/>
      <c r="Q41" s="215"/>
      <c r="R41" s="215"/>
      <c r="T41" s="215"/>
      <c r="V41" s="267"/>
      <c r="W41" s="215"/>
      <c r="X41" s="215"/>
      <c r="Y41" s="215"/>
      <c r="Z41" s="215"/>
      <c r="AB41" s="215"/>
    </row>
    <row r="42" spans="1:28" s="309" customFormat="1" hidden="1" x14ac:dyDescent="0.25">
      <c r="A42" s="210" t="s">
        <v>193</v>
      </c>
      <c r="B42" s="211" t="s">
        <v>194</v>
      </c>
      <c r="C42" s="212">
        <v>4000</v>
      </c>
      <c r="D42" s="212">
        <f t="shared" ref="D42:D45" si="29">E42-C42</f>
        <v>0</v>
      </c>
      <c r="E42" s="212">
        <v>4000</v>
      </c>
      <c r="F42" s="213"/>
      <c r="G42" s="213"/>
      <c r="H42" s="213">
        <v>4000</v>
      </c>
      <c r="I42" s="213"/>
      <c r="J42" s="213"/>
      <c r="K42" s="164"/>
      <c r="L42" s="112"/>
      <c r="M42" s="112"/>
      <c r="N42" s="267"/>
      <c r="O42" s="215"/>
      <c r="P42" s="215"/>
      <c r="Q42" s="215"/>
      <c r="R42" s="215"/>
      <c r="T42" s="215"/>
      <c r="V42" s="267"/>
      <c r="W42" s="215"/>
      <c r="X42" s="215"/>
      <c r="Y42" s="215"/>
      <c r="Z42" s="215"/>
      <c r="AB42" s="215"/>
    </row>
    <row r="43" spans="1:28" s="309" customFormat="1" hidden="1" x14ac:dyDescent="0.25">
      <c r="A43" s="210" t="s">
        <v>195</v>
      </c>
      <c r="B43" s="211" t="s">
        <v>196</v>
      </c>
      <c r="C43" s="212">
        <v>35000</v>
      </c>
      <c r="D43" s="212">
        <f t="shared" si="29"/>
        <v>0</v>
      </c>
      <c r="E43" s="212">
        <v>35000</v>
      </c>
      <c r="F43" s="213">
        <v>25000</v>
      </c>
      <c r="G43" s="213">
        <v>1000</v>
      </c>
      <c r="H43" s="213">
        <v>9000</v>
      </c>
      <c r="I43" s="213"/>
      <c r="J43" s="213"/>
      <c r="K43" s="164"/>
      <c r="L43" s="112"/>
      <c r="M43" s="112"/>
      <c r="N43" s="267"/>
      <c r="O43" s="215"/>
      <c r="P43" s="215"/>
      <c r="Q43" s="215"/>
      <c r="R43" s="215"/>
      <c r="T43" s="215"/>
      <c r="V43" s="267"/>
      <c r="W43" s="215"/>
      <c r="X43" s="215"/>
      <c r="Y43" s="215"/>
      <c r="Z43" s="215"/>
      <c r="AB43" s="215"/>
    </row>
    <row r="44" spans="1:28" s="309" customFormat="1" hidden="1" x14ac:dyDescent="0.25">
      <c r="A44" s="210" t="s">
        <v>197</v>
      </c>
      <c r="B44" s="211" t="s">
        <v>198</v>
      </c>
      <c r="C44" s="212">
        <v>35000</v>
      </c>
      <c r="D44" s="212">
        <f t="shared" si="29"/>
        <v>0</v>
      </c>
      <c r="E44" s="212">
        <v>35000</v>
      </c>
      <c r="F44" s="213">
        <v>25000</v>
      </c>
      <c r="G44" s="213"/>
      <c r="H44" s="213">
        <v>10000</v>
      </c>
      <c r="I44" s="213"/>
      <c r="J44" s="213"/>
      <c r="K44" s="164"/>
      <c r="L44" s="112"/>
      <c r="M44" s="112"/>
      <c r="N44" s="267"/>
      <c r="O44" s="215"/>
      <c r="P44" s="215"/>
      <c r="Q44" s="215"/>
      <c r="R44" s="215"/>
      <c r="T44" s="215"/>
      <c r="V44" s="267"/>
      <c r="W44" s="215"/>
      <c r="X44" s="215"/>
      <c r="Y44" s="215"/>
      <c r="Z44" s="215"/>
      <c r="AB44" s="215"/>
    </row>
    <row r="45" spans="1:28" s="309" customFormat="1" hidden="1" x14ac:dyDescent="0.25">
      <c r="A45" s="210" t="s">
        <v>199</v>
      </c>
      <c r="B45" s="211" t="s">
        <v>200</v>
      </c>
      <c r="C45" s="212">
        <v>14900</v>
      </c>
      <c r="D45" s="212">
        <f t="shared" si="29"/>
        <v>8000</v>
      </c>
      <c r="E45" s="212">
        <v>22900</v>
      </c>
      <c r="F45" s="212"/>
      <c r="G45" s="212"/>
      <c r="H45" s="212">
        <v>22900</v>
      </c>
      <c r="I45" s="213"/>
      <c r="J45" s="213"/>
      <c r="K45" s="164"/>
      <c r="L45" s="112"/>
      <c r="M45" s="112"/>
      <c r="N45" s="267"/>
      <c r="O45" s="267"/>
      <c r="P45" s="267"/>
      <c r="Q45" s="267"/>
      <c r="R45" s="215"/>
      <c r="T45" s="215"/>
      <c r="V45" s="267"/>
      <c r="W45" s="267"/>
      <c r="X45" s="267"/>
      <c r="Y45" s="267"/>
      <c r="Z45" s="215"/>
      <c r="AB45" s="215"/>
    </row>
    <row r="46" spans="1:28" s="7" customFormat="1" hidden="1" x14ac:dyDescent="0.25">
      <c r="A46" s="199">
        <v>3222</v>
      </c>
      <c r="B46" s="200" t="s">
        <v>201</v>
      </c>
      <c r="C46" s="201">
        <f t="shared" ref="C46:K46" si="30">C47+C48+C49+C50</f>
        <v>1134250</v>
      </c>
      <c r="D46" s="201">
        <f t="shared" ref="D46" si="31">D47+D48+D49+D50</f>
        <v>-210000</v>
      </c>
      <c r="E46" s="201">
        <f t="shared" ref="E46" si="32">E47+E48+E49+E50</f>
        <v>924250</v>
      </c>
      <c r="F46" s="201">
        <f t="shared" si="30"/>
        <v>793000</v>
      </c>
      <c r="G46" s="201">
        <f t="shared" si="30"/>
        <v>14000</v>
      </c>
      <c r="H46" s="201">
        <f t="shared" si="30"/>
        <v>107250</v>
      </c>
      <c r="I46" s="202">
        <f t="shared" si="30"/>
        <v>10000</v>
      </c>
      <c r="J46" s="202">
        <f t="shared" si="30"/>
        <v>0</v>
      </c>
      <c r="K46" s="202">
        <f t="shared" si="30"/>
        <v>0</v>
      </c>
      <c r="L46" s="122"/>
      <c r="M46" s="122"/>
      <c r="N46" s="228"/>
      <c r="O46" s="228"/>
      <c r="P46" s="228"/>
      <c r="Q46" s="228"/>
      <c r="R46" s="122"/>
      <c r="T46" s="122"/>
      <c r="V46" s="228"/>
      <c r="W46" s="228"/>
      <c r="X46" s="228"/>
      <c r="Y46" s="228"/>
      <c r="Z46" s="122"/>
      <c r="AB46" s="122"/>
    </row>
    <row r="47" spans="1:28" s="7" customFormat="1" hidden="1" x14ac:dyDescent="0.25">
      <c r="A47" s="203" t="s">
        <v>202</v>
      </c>
      <c r="B47" s="204" t="s">
        <v>203</v>
      </c>
      <c r="C47" s="212">
        <v>15000</v>
      </c>
      <c r="D47" s="212">
        <f>E47-C47</f>
        <v>0</v>
      </c>
      <c r="E47" s="212">
        <v>15000</v>
      </c>
      <c r="F47" s="212"/>
      <c r="G47" s="212"/>
      <c r="H47" s="212">
        <v>15000</v>
      </c>
      <c r="I47" s="213"/>
      <c r="J47" s="202"/>
      <c r="K47" s="171"/>
      <c r="L47" s="122"/>
      <c r="M47" s="122"/>
      <c r="N47" s="267"/>
      <c r="O47" s="267"/>
      <c r="P47" s="267"/>
      <c r="Q47" s="267"/>
      <c r="R47" s="215"/>
      <c r="T47" s="122"/>
      <c r="V47" s="267"/>
      <c r="W47" s="267"/>
      <c r="X47" s="267"/>
      <c r="Y47" s="267"/>
      <c r="Z47" s="215"/>
      <c r="AB47" s="122"/>
    </row>
    <row r="48" spans="1:28" s="7" customFormat="1" hidden="1" x14ac:dyDescent="0.25">
      <c r="A48" s="203" t="s">
        <v>204</v>
      </c>
      <c r="B48" s="204" t="s">
        <v>205</v>
      </c>
      <c r="C48" s="212">
        <v>1094350</v>
      </c>
      <c r="D48" s="212">
        <f t="shared" ref="D48:D50" si="33">E48-C48</f>
        <v>-210000</v>
      </c>
      <c r="E48" s="212">
        <v>884350</v>
      </c>
      <c r="F48" s="212">
        <v>793000</v>
      </c>
      <c r="G48" s="212">
        <v>14000</v>
      </c>
      <c r="H48" s="212">
        <v>67350</v>
      </c>
      <c r="I48" s="213">
        <v>10000</v>
      </c>
      <c r="J48" s="202"/>
      <c r="K48" s="171"/>
      <c r="L48" s="122"/>
      <c r="M48" s="122"/>
      <c r="N48" s="267"/>
      <c r="O48" s="267"/>
      <c r="P48" s="267"/>
      <c r="Q48" s="267"/>
      <c r="R48" s="215"/>
      <c r="T48" s="122"/>
      <c r="V48" s="267"/>
      <c r="W48" s="267"/>
      <c r="X48" s="267"/>
      <c r="Y48" s="267"/>
      <c r="Z48" s="215"/>
      <c r="AB48" s="122"/>
    </row>
    <row r="49" spans="1:28" s="7" customFormat="1" hidden="1" x14ac:dyDescent="0.25">
      <c r="A49" s="203" t="s">
        <v>206</v>
      </c>
      <c r="B49" s="204" t="s">
        <v>207</v>
      </c>
      <c r="C49" s="212"/>
      <c r="D49" s="212">
        <f t="shared" si="33"/>
        <v>0</v>
      </c>
      <c r="E49" s="212"/>
      <c r="F49" s="212"/>
      <c r="G49" s="212"/>
      <c r="H49" s="212"/>
      <c r="I49" s="213"/>
      <c r="J49" s="202"/>
      <c r="K49" s="171"/>
      <c r="L49" s="122"/>
      <c r="M49" s="122"/>
      <c r="N49" s="267"/>
      <c r="O49" s="267"/>
      <c r="P49" s="267"/>
      <c r="Q49" s="267"/>
      <c r="R49" s="215"/>
      <c r="T49" s="122"/>
      <c r="V49" s="267"/>
      <c r="W49" s="267"/>
      <c r="X49" s="267"/>
      <c r="Y49" s="267"/>
      <c r="Z49" s="215"/>
      <c r="AB49" s="122"/>
    </row>
    <row r="50" spans="1:28" s="7" customFormat="1" hidden="1" x14ac:dyDescent="0.25">
      <c r="A50" s="203" t="s">
        <v>208</v>
      </c>
      <c r="B50" s="204" t="s">
        <v>209</v>
      </c>
      <c r="C50" s="212">
        <v>24900</v>
      </c>
      <c r="D50" s="212">
        <f t="shared" si="33"/>
        <v>0</v>
      </c>
      <c r="E50" s="212">
        <v>24900</v>
      </c>
      <c r="F50" s="212"/>
      <c r="G50" s="212"/>
      <c r="H50" s="212">
        <v>24900</v>
      </c>
      <c r="I50" s="213"/>
      <c r="J50" s="202"/>
      <c r="K50" s="171"/>
      <c r="L50" s="122"/>
      <c r="M50" s="122"/>
      <c r="N50" s="267"/>
      <c r="O50" s="267"/>
      <c r="P50" s="267"/>
      <c r="Q50" s="267"/>
      <c r="R50" s="215"/>
      <c r="T50" s="122"/>
      <c r="V50" s="267"/>
      <c r="W50" s="267"/>
      <c r="X50" s="267"/>
      <c r="Y50" s="267"/>
      <c r="Z50" s="215"/>
      <c r="AB50" s="122"/>
    </row>
    <row r="51" spans="1:28" s="7" customFormat="1" hidden="1" x14ac:dyDescent="0.25">
      <c r="A51" s="199">
        <v>3223</v>
      </c>
      <c r="B51" s="200" t="s">
        <v>210</v>
      </c>
      <c r="C51" s="201">
        <f t="shared" ref="C51:K51" si="34">C52+C53+C54</f>
        <v>390000</v>
      </c>
      <c r="D51" s="201">
        <f t="shared" ref="D51" si="35">D52+D53+D54</f>
        <v>-10000</v>
      </c>
      <c r="E51" s="201">
        <f t="shared" ref="E51" si="36">E52+E53+E54</f>
        <v>380000</v>
      </c>
      <c r="F51" s="201">
        <f t="shared" si="34"/>
        <v>290000</v>
      </c>
      <c r="G51" s="201">
        <f t="shared" si="34"/>
        <v>7500</v>
      </c>
      <c r="H51" s="201">
        <f t="shared" si="34"/>
        <v>76500</v>
      </c>
      <c r="I51" s="202">
        <f t="shared" si="34"/>
        <v>6000</v>
      </c>
      <c r="J51" s="202">
        <f t="shared" si="34"/>
        <v>0</v>
      </c>
      <c r="K51" s="202">
        <f t="shared" si="34"/>
        <v>0</v>
      </c>
      <c r="L51" s="122"/>
      <c r="M51" s="122"/>
      <c r="N51" s="228"/>
      <c r="O51" s="228"/>
      <c r="P51" s="228"/>
      <c r="Q51" s="228"/>
      <c r="R51" s="122"/>
      <c r="T51" s="122"/>
      <c r="V51" s="228"/>
      <c r="W51" s="228"/>
      <c r="X51" s="228"/>
      <c r="Y51" s="228"/>
      <c r="Z51" s="122"/>
      <c r="AB51" s="122"/>
    </row>
    <row r="52" spans="1:28" s="216" customFormat="1" ht="13.2" hidden="1" customHeight="1" x14ac:dyDescent="0.2">
      <c r="A52" s="203" t="s">
        <v>211</v>
      </c>
      <c r="B52" s="204" t="s">
        <v>212</v>
      </c>
      <c r="C52" s="212">
        <v>180000</v>
      </c>
      <c r="D52" s="212">
        <f>E52-C52</f>
        <v>-10000</v>
      </c>
      <c r="E52" s="212">
        <v>170000</v>
      </c>
      <c r="F52" s="212">
        <v>140000</v>
      </c>
      <c r="G52" s="212">
        <v>6000</v>
      </c>
      <c r="H52" s="212">
        <v>18000</v>
      </c>
      <c r="I52" s="213">
        <v>6000</v>
      </c>
      <c r="J52" s="213"/>
      <c r="K52" s="214"/>
      <c r="L52" s="215"/>
      <c r="M52" s="215"/>
      <c r="N52" s="267"/>
      <c r="O52" s="267"/>
      <c r="P52" s="267"/>
      <c r="Q52" s="267"/>
      <c r="R52" s="215"/>
      <c r="T52" s="215"/>
      <c r="V52" s="267"/>
      <c r="W52" s="267"/>
      <c r="X52" s="267"/>
      <c r="Y52" s="267"/>
      <c r="Z52" s="215"/>
      <c r="AB52" s="215"/>
    </row>
    <row r="53" spans="1:28" s="216" customFormat="1" ht="13.2" hidden="1" customHeight="1" x14ac:dyDescent="0.2">
      <c r="A53" s="203" t="s">
        <v>213</v>
      </c>
      <c r="B53" s="204" t="s">
        <v>214</v>
      </c>
      <c r="C53" s="212">
        <v>10000</v>
      </c>
      <c r="D53" s="212">
        <f t="shared" ref="D53:D54" si="37">E53-C53</f>
        <v>0</v>
      </c>
      <c r="E53" s="212">
        <v>10000</v>
      </c>
      <c r="F53" s="212"/>
      <c r="G53" s="212">
        <v>1500</v>
      </c>
      <c r="H53" s="212">
        <v>8500</v>
      </c>
      <c r="I53" s="213"/>
      <c r="J53" s="213"/>
      <c r="K53" s="214"/>
      <c r="L53" s="215"/>
      <c r="M53" s="215"/>
      <c r="N53" s="267"/>
      <c r="O53" s="267"/>
      <c r="P53" s="267"/>
      <c r="Q53" s="267"/>
      <c r="R53" s="215"/>
      <c r="T53" s="215"/>
      <c r="V53" s="267"/>
      <c r="W53" s="267"/>
      <c r="X53" s="267"/>
      <c r="Y53" s="267"/>
      <c r="Z53" s="215"/>
      <c r="AB53" s="215"/>
    </row>
    <row r="54" spans="1:28" s="216" customFormat="1" ht="13.2" hidden="1" customHeight="1" x14ac:dyDescent="0.2">
      <c r="A54" s="203" t="s">
        <v>215</v>
      </c>
      <c r="B54" s="204" t="s">
        <v>216</v>
      </c>
      <c r="C54" s="212">
        <v>200000</v>
      </c>
      <c r="D54" s="212">
        <f t="shared" si="37"/>
        <v>0</v>
      </c>
      <c r="E54" s="212">
        <v>200000</v>
      </c>
      <c r="F54" s="212">
        <v>150000</v>
      </c>
      <c r="G54" s="212"/>
      <c r="H54" s="212">
        <v>50000</v>
      </c>
      <c r="I54" s="213"/>
      <c r="J54" s="213"/>
      <c r="K54" s="214"/>
      <c r="L54" s="215"/>
      <c r="M54" s="215"/>
      <c r="N54" s="267"/>
      <c r="O54" s="267"/>
      <c r="P54" s="267"/>
      <c r="Q54" s="267"/>
      <c r="R54" s="215"/>
      <c r="T54" s="215"/>
      <c r="V54" s="267"/>
      <c r="W54" s="267"/>
      <c r="X54" s="267"/>
      <c r="Y54" s="267"/>
      <c r="Z54" s="215"/>
      <c r="AB54" s="215"/>
    </row>
    <row r="55" spans="1:28" s="19" customFormat="1" ht="24" hidden="1" x14ac:dyDescent="0.25">
      <c r="A55" s="199">
        <v>3224</v>
      </c>
      <c r="B55" s="200" t="s">
        <v>217</v>
      </c>
      <c r="C55" s="205">
        <f t="shared" ref="C55:K55" si="38">C56+C57</f>
        <v>70000</v>
      </c>
      <c r="D55" s="205">
        <f t="shared" ref="D55" si="39">D56+D57</f>
        <v>0</v>
      </c>
      <c r="E55" s="205">
        <f t="shared" ref="E55" si="40">E56+E57</f>
        <v>70000</v>
      </c>
      <c r="F55" s="205">
        <f t="shared" si="38"/>
        <v>35700</v>
      </c>
      <c r="G55" s="205">
        <f t="shared" si="38"/>
        <v>0</v>
      </c>
      <c r="H55" s="205">
        <f t="shared" si="38"/>
        <v>21056.14</v>
      </c>
      <c r="I55" s="206">
        <f t="shared" si="38"/>
        <v>4000</v>
      </c>
      <c r="J55" s="206">
        <f t="shared" si="38"/>
        <v>4000</v>
      </c>
      <c r="K55" s="206">
        <f t="shared" si="38"/>
        <v>5243.86</v>
      </c>
      <c r="L55" s="209"/>
      <c r="M55" s="209"/>
      <c r="N55" s="243"/>
      <c r="O55" s="243"/>
      <c r="P55" s="243"/>
      <c r="Q55" s="243"/>
      <c r="R55" s="209"/>
      <c r="T55" s="209"/>
      <c r="V55" s="243"/>
      <c r="W55" s="243"/>
      <c r="X55" s="243"/>
      <c r="Y55" s="243"/>
      <c r="Z55" s="209"/>
      <c r="AB55" s="209"/>
    </row>
    <row r="56" spans="1:28" s="221" customFormat="1" ht="20.399999999999999" hidden="1" x14ac:dyDescent="0.25">
      <c r="A56" s="203" t="s">
        <v>218</v>
      </c>
      <c r="B56" s="204" t="s">
        <v>219</v>
      </c>
      <c r="C56" s="217">
        <v>50000</v>
      </c>
      <c r="D56" s="217">
        <f>E56-C56</f>
        <v>0</v>
      </c>
      <c r="E56" s="217">
        <v>50000</v>
      </c>
      <c r="F56" s="217">
        <v>35700</v>
      </c>
      <c r="G56" s="217"/>
      <c r="H56" s="217">
        <v>15056.14</v>
      </c>
      <c r="I56" s="218">
        <v>4000</v>
      </c>
      <c r="J56" s="218"/>
      <c r="K56" s="218">
        <v>5243.86</v>
      </c>
      <c r="L56" s="220"/>
      <c r="M56" s="220"/>
      <c r="N56" s="239"/>
      <c r="O56" s="239"/>
      <c r="P56" s="239"/>
      <c r="Q56" s="239"/>
      <c r="R56" s="220"/>
      <c r="T56" s="220"/>
      <c r="V56" s="239"/>
      <c r="W56" s="239"/>
      <c r="X56" s="239"/>
      <c r="Y56" s="239"/>
      <c r="Z56" s="220"/>
      <c r="AB56" s="220"/>
    </row>
    <row r="57" spans="1:28" s="221" customFormat="1" ht="20.399999999999999" hidden="1" x14ac:dyDescent="0.25">
      <c r="A57" s="203" t="s">
        <v>220</v>
      </c>
      <c r="B57" s="204" t="s">
        <v>221</v>
      </c>
      <c r="C57" s="217">
        <v>20000</v>
      </c>
      <c r="D57" s="217">
        <f>E57-C57</f>
        <v>0</v>
      </c>
      <c r="E57" s="217">
        <v>20000</v>
      </c>
      <c r="F57" s="217"/>
      <c r="G57" s="217"/>
      <c r="H57" s="217">
        <v>6000</v>
      </c>
      <c r="I57" s="218"/>
      <c r="J57" s="218">
        <v>4000</v>
      </c>
      <c r="K57" s="219"/>
      <c r="L57" s="220"/>
      <c r="M57" s="220"/>
      <c r="N57" s="239"/>
      <c r="O57" s="239"/>
      <c r="P57" s="239"/>
      <c r="Q57" s="239"/>
      <c r="R57" s="220"/>
      <c r="T57" s="220"/>
      <c r="V57" s="239"/>
      <c r="W57" s="239"/>
      <c r="X57" s="239"/>
      <c r="Y57" s="239"/>
      <c r="Z57" s="220"/>
      <c r="AB57" s="220"/>
    </row>
    <row r="58" spans="1:28" s="7" customFormat="1" hidden="1" x14ac:dyDescent="0.25">
      <c r="A58" s="199">
        <v>3225</v>
      </c>
      <c r="B58" s="200" t="s">
        <v>222</v>
      </c>
      <c r="C58" s="201">
        <v>50000</v>
      </c>
      <c r="D58" s="201">
        <f>E58-C58</f>
        <v>0</v>
      </c>
      <c r="E58" s="201">
        <v>50000</v>
      </c>
      <c r="F58" s="201">
        <v>30000</v>
      </c>
      <c r="G58" s="201"/>
      <c r="H58" s="201">
        <v>20000</v>
      </c>
      <c r="I58" s="202"/>
      <c r="J58" s="202"/>
      <c r="K58" s="171"/>
      <c r="L58" s="122"/>
      <c r="M58" s="122"/>
      <c r="N58" s="228"/>
      <c r="O58" s="228"/>
      <c r="P58" s="228"/>
      <c r="Q58" s="228"/>
      <c r="R58" s="122"/>
      <c r="T58" s="122"/>
      <c r="V58" s="228"/>
      <c r="W58" s="228"/>
      <c r="X58" s="228"/>
      <c r="Y58" s="228"/>
      <c r="Z58" s="122"/>
      <c r="AB58" s="122"/>
    </row>
    <row r="59" spans="1:28" s="7" customFormat="1" hidden="1" x14ac:dyDescent="0.25">
      <c r="A59" s="199">
        <v>3226</v>
      </c>
      <c r="B59" s="200" t="s">
        <v>223</v>
      </c>
      <c r="C59" s="201"/>
      <c r="D59" s="201"/>
      <c r="E59" s="201"/>
      <c r="F59" s="202"/>
      <c r="G59" s="202"/>
      <c r="H59" s="202"/>
      <c r="I59" s="202"/>
      <c r="J59" s="202"/>
      <c r="K59" s="171"/>
      <c r="L59" s="122"/>
      <c r="M59" s="122"/>
      <c r="N59" s="228"/>
      <c r="O59" s="122"/>
      <c r="P59" s="122"/>
      <c r="Q59" s="122"/>
      <c r="R59" s="122"/>
      <c r="T59" s="122"/>
      <c r="V59" s="228"/>
      <c r="W59" s="122"/>
      <c r="X59" s="122"/>
      <c r="Y59" s="122"/>
      <c r="Z59" s="122"/>
      <c r="AB59" s="122"/>
    </row>
    <row r="60" spans="1:28" s="7" customFormat="1" hidden="1" x14ac:dyDescent="0.25">
      <c r="A60" s="199">
        <v>3227</v>
      </c>
      <c r="B60" s="200" t="s">
        <v>224</v>
      </c>
      <c r="C60" s="201">
        <v>10000</v>
      </c>
      <c r="D60" s="201">
        <f>E60-C60</f>
        <v>14900</v>
      </c>
      <c r="E60" s="201">
        <v>24900</v>
      </c>
      <c r="F60" s="202">
        <v>22000</v>
      </c>
      <c r="G60" s="202"/>
      <c r="H60" s="202">
        <v>2900</v>
      </c>
      <c r="I60" s="202"/>
      <c r="J60" s="202"/>
      <c r="K60" s="171"/>
      <c r="L60" s="122"/>
      <c r="M60" s="122"/>
      <c r="N60" s="228"/>
      <c r="O60" s="122"/>
      <c r="P60" s="122"/>
      <c r="Q60" s="122"/>
      <c r="R60" s="122"/>
      <c r="T60" s="122"/>
      <c r="V60" s="228"/>
      <c r="W60" s="122"/>
      <c r="X60" s="122"/>
      <c r="Y60" s="122"/>
      <c r="Z60" s="122"/>
      <c r="AB60" s="122"/>
    </row>
    <row r="61" spans="1:28" s="7" customFormat="1" x14ac:dyDescent="0.25">
      <c r="A61" s="160" t="s">
        <v>45</v>
      </c>
      <c r="B61" s="311" t="s">
        <v>25</v>
      </c>
      <c r="C61" s="201">
        <f t="shared" ref="C61:K61" si="41">C62+C68+C71+C75+C81+C85+C89+C95+C98</f>
        <v>1330040</v>
      </c>
      <c r="D61" s="201">
        <f t="shared" ref="D61" si="42">D62+D68+D71+D75+D81+D85+D89+D95+D98</f>
        <v>-56500</v>
      </c>
      <c r="E61" s="201">
        <f t="shared" ref="E61" si="43">E62+E68+E71+E75+E81+E85+E89+E95+E98</f>
        <v>1273540</v>
      </c>
      <c r="F61" s="202">
        <f t="shared" si="41"/>
        <v>453500</v>
      </c>
      <c r="G61" s="202">
        <f t="shared" si="41"/>
        <v>3500</v>
      </c>
      <c r="H61" s="202">
        <f t="shared" si="41"/>
        <v>815290</v>
      </c>
      <c r="I61" s="202">
        <f t="shared" si="41"/>
        <v>0</v>
      </c>
      <c r="J61" s="202">
        <f t="shared" si="41"/>
        <v>1250</v>
      </c>
      <c r="K61" s="202">
        <f t="shared" si="41"/>
        <v>0</v>
      </c>
      <c r="L61" s="122"/>
      <c r="M61" s="122"/>
      <c r="N61" s="228"/>
      <c r="O61" s="122"/>
      <c r="P61" s="122"/>
      <c r="Q61" s="122"/>
      <c r="R61" s="122"/>
      <c r="T61" s="122"/>
      <c r="V61" s="228"/>
      <c r="W61" s="122"/>
      <c r="X61" s="122"/>
      <c r="Y61" s="122"/>
      <c r="Z61" s="122"/>
      <c r="AB61" s="122"/>
    </row>
    <row r="62" spans="1:28" s="7" customFormat="1" hidden="1" x14ac:dyDescent="0.25">
      <c r="A62" s="199">
        <v>3231</v>
      </c>
      <c r="B62" s="200" t="s">
        <v>225</v>
      </c>
      <c r="C62" s="201">
        <f t="shared" ref="C62:K62" si="44">C63+C64+C65+C66+C67</f>
        <v>98500</v>
      </c>
      <c r="D62" s="201">
        <f t="shared" ref="D62" si="45">D63+D64+D65+D66+D67</f>
        <v>5000</v>
      </c>
      <c r="E62" s="201">
        <f t="shared" ref="E62" si="46">E63+E64+E65+E66+E67</f>
        <v>103500</v>
      </c>
      <c r="F62" s="202">
        <f t="shared" si="44"/>
        <v>71000</v>
      </c>
      <c r="G62" s="202">
        <f t="shared" si="44"/>
        <v>0</v>
      </c>
      <c r="H62" s="202">
        <f t="shared" si="44"/>
        <v>32500</v>
      </c>
      <c r="I62" s="202">
        <f t="shared" si="44"/>
        <v>0</v>
      </c>
      <c r="J62" s="202">
        <f t="shared" si="44"/>
        <v>0</v>
      </c>
      <c r="K62" s="202">
        <f t="shared" si="44"/>
        <v>0</v>
      </c>
      <c r="L62" s="122"/>
      <c r="M62" s="122"/>
      <c r="N62" s="228"/>
      <c r="O62" s="122"/>
      <c r="P62" s="122"/>
      <c r="Q62" s="122"/>
      <c r="R62" s="122"/>
      <c r="T62" s="122"/>
      <c r="V62" s="228"/>
      <c r="W62" s="122"/>
      <c r="X62" s="122"/>
      <c r="Y62" s="122"/>
      <c r="Z62" s="122"/>
      <c r="AB62" s="122"/>
    </row>
    <row r="63" spans="1:28" s="225" customFormat="1" ht="13.2" hidden="1" customHeight="1" x14ac:dyDescent="0.2">
      <c r="A63" s="203" t="s">
        <v>226</v>
      </c>
      <c r="B63" s="204" t="s">
        <v>227</v>
      </c>
      <c r="C63" s="212">
        <v>42000</v>
      </c>
      <c r="D63" s="212">
        <f>E63-C63</f>
        <v>0</v>
      </c>
      <c r="E63" s="212">
        <v>42000</v>
      </c>
      <c r="F63" s="213">
        <v>40000</v>
      </c>
      <c r="G63" s="213"/>
      <c r="H63" s="213">
        <v>2000</v>
      </c>
      <c r="I63" s="222"/>
      <c r="J63" s="222"/>
      <c r="K63" s="223"/>
      <c r="L63" s="224"/>
      <c r="M63" s="224"/>
      <c r="N63" s="267"/>
      <c r="O63" s="215"/>
      <c r="P63" s="215"/>
      <c r="Q63" s="215"/>
      <c r="R63" s="224"/>
      <c r="T63" s="224"/>
      <c r="V63" s="267"/>
      <c r="W63" s="215"/>
      <c r="X63" s="215"/>
      <c r="Y63" s="215"/>
      <c r="Z63" s="224"/>
      <c r="AB63" s="224"/>
    </row>
    <row r="64" spans="1:28" s="225" customFormat="1" ht="13.2" hidden="1" customHeight="1" x14ac:dyDescent="0.2">
      <c r="A64" s="203" t="s">
        <v>228</v>
      </c>
      <c r="B64" s="204" t="s">
        <v>229</v>
      </c>
      <c r="C64" s="212">
        <v>17000</v>
      </c>
      <c r="D64" s="212">
        <f>E64-C64</f>
        <v>0</v>
      </c>
      <c r="E64" s="212">
        <v>17000</v>
      </c>
      <c r="F64" s="213">
        <v>16000</v>
      </c>
      <c r="G64" s="213"/>
      <c r="H64" s="213">
        <v>1000</v>
      </c>
      <c r="I64" s="222"/>
      <c r="J64" s="222"/>
      <c r="K64" s="223"/>
      <c r="L64" s="224"/>
      <c r="M64" s="224"/>
      <c r="N64" s="267"/>
      <c r="O64" s="215"/>
      <c r="P64" s="215"/>
      <c r="Q64" s="215"/>
      <c r="R64" s="224"/>
      <c r="T64" s="224"/>
      <c r="V64" s="267"/>
      <c r="W64" s="215"/>
      <c r="X64" s="215"/>
      <c r="Y64" s="215"/>
      <c r="Z64" s="224"/>
      <c r="AB64" s="224"/>
    </row>
    <row r="65" spans="1:28" s="225" customFormat="1" ht="13.2" hidden="1" customHeight="1" x14ac:dyDescent="0.2">
      <c r="A65" s="203" t="s">
        <v>230</v>
      </c>
      <c r="B65" s="204" t="s">
        <v>231</v>
      </c>
      <c r="C65" s="212">
        <v>20000</v>
      </c>
      <c r="D65" s="212">
        <f t="shared" ref="D65:D67" si="47">E65-C65</f>
        <v>0</v>
      </c>
      <c r="E65" s="212">
        <v>20000</v>
      </c>
      <c r="F65" s="213">
        <v>15000</v>
      </c>
      <c r="G65" s="213"/>
      <c r="H65" s="213">
        <v>5000</v>
      </c>
      <c r="I65" s="222"/>
      <c r="J65" s="222"/>
      <c r="K65" s="223"/>
      <c r="L65" s="224"/>
      <c r="M65" s="224"/>
      <c r="N65" s="267"/>
      <c r="O65" s="215"/>
      <c r="P65" s="215"/>
      <c r="Q65" s="215"/>
      <c r="R65" s="224"/>
      <c r="T65" s="224"/>
      <c r="V65" s="267"/>
      <c r="W65" s="215"/>
      <c r="X65" s="215"/>
      <c r="Y65" s="215"/>
      <c r="Z65" s="224"/>
      <c r="AB65" s="224"/>
    </row>
    <row r="66" spans="1:28" s="225" customFormat="1" ht="13.2" hidden="1" customHeight="1" x14ac:dyDescent="0.2">
      <c r="A66" s="203" t="s">
        <v>232</v>
      </c>
      <c r="B66" s="204" t="s">
        <v>233</v>
      </c>
      <c r="C66" s="212">
        <v>500</v>
      </c>
      <c r="D66" s="212">
        <f t="shared" si="47"/>
        <v>0</v>
      </c>
      <c r="E66" s="212">
        <v>500</v>
      </c>
      <c r="F66" s="213"/>
      <c r="G66" s="213"/>
      <c r="H66" s="213">
        <v>500</v>
      </c>
      <c r="I66" s="222"/>
      <c r="J66" s="222"/>
      <c r="K66" s="223"/>
      <c r="L66" s="224"/>
      <c r="M66" s="224"/>
      <c r="N66" s="267"/>
      <c r="O66" s="215"/>
      <c r="P66" s="215"/>
      <c r="Q66" s="215"/>
      <c r="R66" s="224"/>
      <c r="T66" s="224"/>
      <c r="V66" s="267"/>
      <c r="W66" s="215"/>
      <c r="X66" s="215"/>
      <c r="Y66" s="215"/>
      <c r="Z66" s="224"/>
      <c r="AB66" s="224"/>
    </row>
    <row r="67" spans="1:28" s="225" customFormat="1" ht="13.2" hidden="1" customHeight="1" x14ac:dyDescent="0.2">
      <c r="A67" s="203" t="s">
        <v>234</v>
      </c>
      <c r="B67" s="204" t="s">
        <v>235</v>
      </c>
      <c r="C67" s="212">
        <v>19000</v>
      </c>
      <c r="D67" s="212">
        <f t="shared" si="47"/>
        <v>5000</v>
      </c>
      <c r="E67" s="212">
        <v>24000</v>
      </c>
      <c r="F67" s="212"/>
      <c r="G67" s="212"/>
      <c r="H67" s="212">
        <v>24000</v>
      </c>
      <c r="I67" s="226"/>
      <c r="J67" s="222"/>
      <c r="K67" s="223"/>
      <c r="L67" s="224"/>
      <c r="M67" s="224"/>
      <c r="N67" s="267"/>
      <c r="O67" s="267"/>
      <c r="P67" s="267"/>
      <c r="Q67" s="267"/>
      <c r="R67" s="281"/>
      <c r="T67" s="224"/>
      <c r="V67" s="267"/>
      <c r="W67" s="267"/>
      <c r="X67" s="267"/>
      <c r="Y67" s="267"/>
      <c r="Z67" s="281"/>
      <c r="AB67" s="224"/>
    </row>
    <row r="68" spans="1:28" s="19" customFormat="1" ht="13.2" hidden="1" customHeight="1" x14ac:dyDescent="0.25">
      <c r="A68" s="199">
        <v>3232</v>
      </c>
      <c r="B68" s="200" t="s">
        <v>236</v>
      </c>
      <c r="C68" s="205">
        <f t="shared" ref="C68:K68" si="48">C69+C70</f>
        <v>708540</v>
      </c>
      <c r="D68" s="205">
        <f t="shared" ref="D68" si="49">D69+D70</f>
        <v>-93500</v>
      </c>
      <c r="E68" s="205">
        <f t="shared" ref="E68" si="50">E69+E70</f>
        <v>615040</v>
      </c>
      <c r="F68" s="206">
        <f t="shared" si="48"/>
        <v>20000</v>
      </c>
      <c r="G68" s="206">
        <f t="shared" si="48"/>
        <v>0</v>
      </c>
      <c r="H68" s="206">
        <f t="shared" si="48"/>
        <v>593790</v>
      </c>
      <c r="I68" s="206">
        <f t="shared" si="48"/>
        <v>0</v>
      </c>
      <c r="J68" s="206">
        <f t="shared" si="48"/>
        <v>1250</v>
      </c>
      <c r="K68" s="206">
        <f t="shared" si="48"/>
        <v>0</v>
      </c>
      <c r="L68" s="209"/>
      <c r="M68" s="209"/>
      <c r="N68" s="243"/>
      <c r="O68" s="209"/>
      <c r="P68" s="209"/>
      <c r="Q68" s="209"/>
      <c r="R68" s="209"/>
      <c r="T68" s="209"/>
      <c r="V68" s="243"/>
      <c r="W68" s="209"/>
      <c r="X68" s="209"/>
      <c r="Y68" s="209"/>
      <c r="Z68" s="209"/>
      <c r="AB68" s="209"/>
    </row>
    <row r="69" spans="1:28" s="225" customFormat="1" ht="13.2" hidden="1" customHeight="1" x14ac:dyDescent="0.2">
      <c r="A69" s="203" t="s">
        <v>237</v>
      </c>
      <c r="B69" s="204" t="s">
        <v>238</v>
      </c>
      <c r="C69" s="212">
        <v>668540</v>
      </c>
      <c r="D69" s="212">
        <f>E69-C69</f>
        <v>-93500</v>
      </c>
      <c r="E69" s="212">
        <v>575040</v>
      </c>
      <c r="F69" s="212">
        <v>5000</v>
      </c>
      <c r="G69" s="213"/>
      <c r="H69" s="213">
        <v>570040</v>
      </c>
      <c r="I69" s="222"/>
      <c r="J69" s="222"/>
      <c r="K69" s="223"/>
      <c r="L69" s="224"/>
      <c r="M69" s="224"/>
      <c r="N69" s="267"/>
      <c r="O69" s="267"/>
      <c r="P69" s="215"/>
      <c r="Q69" s="215"/>
      <c r="R69" s="224"/>
      <c r="T69" s="224"/>
      <c r="V69" s="267"/>
      <c r="W69" s="267"/>
      <c r="X69" s="215"/>
      <c r="Y69" s="215"/>
      <c r="Z69" s="224"/>
      <c r="AB69" s="224"/>
    </row>
    <row r="70" spans="1:28" s="225" customFormat="1" ht="13.2" hidden="1" customHeight="1" x14ac:dyDescent="0.2">
      <c r="A70" s="203" t="s">
        <v>239</v>
      </c>
      <c r="B70" s="204" t="s">
        <v>240</v>
      </c>
      <c r="C70" s="212">
        <v>40000</v>
      </c>
      <c r="D70" s="212">
        <f>E70-C70</f>
        <v>0</v>
      </c>
      <c r="E70" s="212">
        <v>40000</v>
      </c>
      <c r="F70" s="212">
        <v>15000</v>
      </c>
      <c r="G70" s="213"/>
      <c r="H70" s="213">
        <v>23750</v>
      </c>
      <c r="I70" s="222"/>
      <c r="J70" s="213">
        <v>1250</v>
      </c>
      <c r="K70" s="223"/>
      <c r="L70" s="224"/>
      <c r="M70" s="224"/>
      <c r="N70" s="267"/>
      <c r="O70" s="267"/>
      <c r="P70" s="215"/>
      <c r="Q70" s="215"/>
      <c r="R70" s="224"/>
      <c r="T70" s="224"/>
      <c r="V70" s="267"/>
      <c r="W70" s="267"/>
      <c r="X70" s="215"/>
      <c r="Y70" s="215"/>
      <c r="Z70" s="224"/>
      <c r="AB70" s="224"/>
    </row>
    <row r="71" spans="1:28" s="7" customFormat="1" hidden="1" x14ac:dyDescent="0.25">
      <c r="A71" s="199">
        <v>3233</v>
      </c>
      <c r="B71" s="200" t="s">
        <v>241</v>
      </c>
      <c r="C71" s="201">
        <f t="shared" ref="C71:K71" si="51">C72+C73+C74</f>
        <v>8000</v>
      </c>
      <c r="D71" s="201">
        <f t="shared" ref="D71" si="52">D72+D73+D74</f>
        <v>-2000</v>
      </c>
      <c r="E71" s="201">
        <f t="shared" ref="E71" si="53">E72+E73+E74</f>
        <v>6000</v>
      </c>
      <c r="F71" s="202">
        <f t="shared" si="51"/>
        <v>5000</v>
      </c>
      <c r="G71" s="202">
        <f t="shared" si="51"/>
        <v>0</v>
      </c>
      <c r="H71" s="202">
        <f t="shared" si="51"/>
        <v>1000</v>
      </c>
      <c r="I71" s="202">
        <f t="shared" si="51"/>
        <v>0</v>
      </c>
      <c r="J71" s="202">
        <f t="shared" si="51"/>
        <v>0</v>
      </c>
      <c r="K71" s="202">
        <f t="shared" si="51"/>
        <v>0</v>
      </c>
      <c r="L71" s="122"/>
      <c r="M71" s="122"/>
      <c r="N71" s="228"/>
      <c r="O71" s="122"/>
      <c r="P71" s="122"/>
      <c r="Q71" s="122"/>
      <c r="R71" s="122"/>
      <c r="T71" s="122"/>
      <c r="V71" s="228"/>
      <c r="W71" s="122"/>
      <c r="X71" s="122"/>
      <c r="Y71" s="122"/>
      <c r="Z71" s="122"/>
      <c r="AB71" s="122"/>
    </row>
    <row r="72" spans="1:28" s="7" customFormat="1" hidden="1" x14ac:dyDescent="0.25">
      <c r="A72" s="203" t="s">
        <v>242</v>
      </c>
      <c r="B72" s="204" t="s">
        <v>243</v>
      </c>
      <c r="C72" s="212"/>
      <c r="D72" s="212">
        <f t="shared" ref="D72:D104" si="54">E72-C72</f>
        <v>0</v>
      </c>
      <c r="E72" s="212"/>
      <c r="F72" s="213"/>
      <c r="G72" s="213"/>
      <c r="H72" s="213"/>
      <c r="I72" s="202"/>
      <c r="J72" s="202"/>
      <c r="K72" s="171"/>
      <c r="L72" s="122"/>
      <c r="M72" s="122"/>
      <c r="N72" s="267"/>
      <c r="O72" s="215"/>
      <c r="P72" s="215"/>
      <c r="Q72" s="215"/>
      <c r="R72" s="122"/>
      <c r="T72" s="122"/>
      <c r="V72" s="267"/>
      <c r="W72" s="215"/>
      <c r="X72" s="215"/>
      <c r="Y72" s="215"/>
      <c r="Z72" s="122"/>
      <c r="AB72" s="122"/>
    </row>
    <row r="73" spans="1:28" s="7" customFormat="1" hidden="1" x14ac:dyDescent="0.25">
      <c r="A73" s="203" t="s">
        <v>244</v>
      </c>
      <c r="B73" s="204" t="s">
        <v>245</v>
      </c>
      <c r="C73" s="212">
        <v>5000</v>
      </c>
      <c r="D73" s="212">
        <f t="shared" si="54"/>
        <v>0</v>
      </c>
      <c r="E73" s="212">
        <v>5000</v>
      </c>
      <c r="F73" s="213">
        <v>5000</v>
      </c>
      <c r="G73" s="213"/>
      <c r="H73" s="213"/>
      <c r="I73" s="202"/>
      <c r="J73" s="202"/>
      <c r="K73" s="171"/>
      <c r="L73" s="122"/>
      <c r="M73" s="122"/>
      <c r="N73" s="267"/>
      <c r="O73" s="215"/>
      <c r="P73" s="215"/>
      <c r="Q73" s="215"/>
      <c r="R73" s="122"/>
      <c r="T73" s="122"/>
      <c r="V73" s="267"/>
      <c r="W73" s="215"/>
      <c r="X73" s="215"/>
      <c r="Y73" s="215"/>
      <c r="Z73" s="122"/>
      <c r="AB73" s="122"/>
    </row>
    <row r="74" spans="1:28" s="7" customFormat="1" hidden="1" x14ac:dyDescent="0.25">
      <c r="A74" s="203" t="s">
        <v>246</v>
      </c>
      <c r="B74" s="204" t="s">
        <v>247</v>
      </c>
      <c r="C74" s="212">
        <v>3000</v>
      </c>
      <c r="D74" s="212">
        <f t="shared" si="54"/>
        <v>-2000</v>
      </c>
      <c r="E74" s="212">
        <v>1000</v>
      </c>
      <c r="F74" s="213"/>
      <c r="G74" s="213"/>
      <c r="H74" s="213">
        <v>1000</v>
      </c>
      <c r="I74" s="202"/>
      <c r="J74" s="202"/>
      <c r="K74" s="171"/>
      <c r="L74" s="122"/>
      <c r="M74" s="122"/>
      <c r="N74" s="267"/>
      <c r="O74" s="215"/>
      <c r="P74" s="215"/>
      <c r="Q74" s="215"/>
      <c r="R74" s="122"/>
      <c r="T74" s="122"/>
      <c r="V74" s="267"/>
      <c r="W74" s="215"/>
      <c r="X74" s="215"/>
      <c r="Y74" s="215"/>
      <c r="Z74" s="122"/>
      <c r="AB74" s="122"/>
    </row>
    <row r="75" spans="1:28" s="7" customFormat="1" hidden="1" x14ac:dyDescent="0.25">
      <c r="A75" s="199">
        <v>3234</v>
      </c>
      <c r="B75" s="200" t="s">
        <v>248</v>
      </c>
      <c r="C75" s="201">
        <f t="shared" ref="C75:K75" si="55">C76+C77+C78+C79+C80</f>
        <v>361500</v>
      </c>
      <c r="D75" s="201">
        <f t="shared" ref="D75" si="56">D76+D77+D78+D79+D80</f>
        <v>10000</v>
      </c>
      <c r="E75" s="201">
        <f t="shared" ref="E75" si="57">E76+E77+E78+E79+E80</f>
        <v>371500</v>
      </c>
      <c r="F75" s="202">
        <f t="shared" si="55"/>
        <v>305000</v>
      </c>
      <c r="G75" s="202">
        <f t="shared" si="55"/>
        <v>2500</v>
      </c>
      <c r="H75" s="202">
        <f t="shared" si="55"/>
        <v>64000</v>
      </c>
      <c r="I75" s="202">
        <f t="shared" si="55"/>
        <v>0</v>
      </c>
      <c r="J75" s="202">
        <f t="shared" si="55"/>
        <v>0</v>
      </c>
      <c r="K75" s="202">
        <f t="shared" si="55"/>
        <v>0</v>
      </c>
      <c r="L75" s="122"/>
      <c r="M75" s="122"/>
      <c r="N75" s="228"/>
      <c r="O75" s="122"/>
      <c r="P75" s="122"/>
      <c r="Q75" s="122"/>
      <c r="R75" s="122"/>
      <c r="T75" s="122"/>
      <c r="V75" s="228"/>
      <c r="W75" s="122"/>
      <c r="X75" s="122"/>
      <c r="Y75" s="122"/>
      <c r="Z75" s="122"/>
      <c r="AB75" s="122"/>
    </row>
    <row r="76" spans="1:28" s="225" customFormat="1" ht="10.199999999999999" hidden="1" x14ac:dyDescent="0.2">
      <c r="A76" s="203" t="s">
        <v>249</v>
      </c>
      <c r="B76" s="204" t="s">
        <v>250</v>
      </c>
      <c r="C76" s="212">
        <v>100000</v>
      </c>
      <c r="D76" s="212">
        <f t="shared" si="54"/>
        <v>-5000</v>
      </c>
      <c r="E76" s="212">
        <v>95000</v>
      </c>
      <c r="F76" s="213">
        <v>75000</v>
      </c>
      <c r="G76" s="213">
        <v>2500</v>
      </c>
      <c r="H76" s="213">
        <v>17500</v>
      </c>
      <c r="I76" s="222"/>
      <c r="J76" s="222"/>
      <c r="K76" s="223"/>
      <c r="L76" s="224"/>
      <c r="M76" s="224"/>
      <c r="N76" s="267"/>
      <c r="O76" s="215"/>
      <c r="P76" s="215"/>
      <c r="Q76" s="215"/>
      <c r="R76" s="224"/>
      <c r="T76" s="224"/>
      <c r="V76" s="267"/>
      <c r="W76" s="215"/>
      <c r="X76" s="215"/>
      <c r="Y76" s="215"/>
      <c r="Z76" s="224"/>
      <c r="AB76" s="224"/>
    </row>
    <row r="77" spans="1:28" s="225" customFormat="1" ht="13.2" hidden="1" customHeight="1" x14ac:dyDescent="0.2">
      <c r="A77" s="203" t="s">
        <v>251</v>
      </c>
      <c r="B77" s="204" t="s">
        <v>252</v>
      </c>
      <c r="C77" s="212">
        <v>100000</v>
      </c>
      <c r="D77" s="212">
        <f t="shared" si="54"/>
        <v>15000</v>
      </c>
      <c r="E77" s="212">
        <v>115000</v>
      </c>
      <c r="F77" s="213">
        <v>105000</v>
      </c>
      <c r="G77" s="213"/>
      <c r="H77" s="213">
        <v>10000</v>
      </c>
      <c r="I77" s="222"/>
      <c r="J77" s="222"/>
      <c r="K77" s="223"/>
      <c r="L77" s="224"/>
      <c r="M77" s="224"/>
      <c r="N77" s="267"/>
      <c r="O77" s="215"/>
      <c r="P77" s="215"/>
      <c r="Q77" s="215"/>
      <c r="R77" s="224"/>
      <c r="T77" s="224"/>
      <c r="V77" s="267"/>
      <c r="W77" s="215"/>
      <c r="X77" s="215"/>
      <c r="Y77" s="215"/>
      <c r="Z77" s="224"/>
      <c r="AB77" s="224"/>
    </row>
    <row r="78" spans="1:28" s="225" customFormat="1" ht="13.2" hidden="1" customHeight="1" x14ac:dyDescent="0.2">
      <c r="A78" s="203" t="s">
        <v>253</v>
      </c>
      <c r="B78" s="204" t="s">
        <v>254</v>
      </c>
      <c r="C78" s="212">
        <v>12000</v>
      </c>
      <c r="D78" s="212">
        <f t="shared" si="54"/>
        <v>0</v>
      </c>
      <c r="E78" s="212">
        <v>12000</v>
      </c>
      <c r="F78" s="213">
        <v>5000</v>
      </c>
      <c r="G78" s="213"/>
      <c r="H78" s="213">
        <v>7000</v>
      </c>
      <c r="I78" s="222"/>
      <c r="J78" s="222"/>
      <c r="K78" s="223"/>
      <c r="L78" s="224"/>
      <c r="M78" s="224"/>
      <c r="N78" s="267"/>
      <c r="O78" s="215"/>
      <c r="P78" s="215"/>
      <c r="Q78" s="215"/>
      <c r="R78" s="224"/>
      <c r="T78" s="224"/>
      <c r="V78" s="267"/>
      <c r="W78" s="215"/>
      <c r="X78" s="215"/>
      <c r="Y78" s="215"/>
      <c r="Z78" s="224"/>
      <c r="AB78" s="224"/>
    </row>
    <row r="79" spans="1:28" s="225" customFormat="1" ht="13.2" hidden="1" customHeight="1" x14ac:dyDescent="0.2">
      <c r="A79" s="203" t="s">
        <v>255</v>
      </c>
      <c r="B79" s="204" t="s">
        <v>256</v>
      </c>
      <c r="C79" s="212">
        <v>8000</v>
      </c>
      <c r="D79" s="212">
        <f t="shared" si="54"/>
        <v>0</v>
      </c>
      <c r="E79" s="212">
        <v>8000</v>
      </c>
      <c r="F79" s="213"/>
      <c r="G79" s="213"/>
      <c r="H79" s="213">
        <v>8000</v>
      </c>
      <c r="I79" s="222"/>
      <c r="J79" s="222"/>
      <c r="K79" s="223"/>
      <c r="L79" s="224"/>
      <c r="M79" s="224"/>
      <c r="N79" s="267"/>
      <c r="O79" s="215"/>
      <c r="P79" s="215"/>
      <c r="Q79" s="215"/>
      <c r="R79" s="224"/>
      <c r="T79" s="224"/>
      <c r="V79" s="267"/>
      <c r="W79" s="215"/>
      <c r="X79" s="215"/>
      <c r="Y79" s="215"/>
      <c r="Z79" s="224"/>
      <c r="AB79" s="224"/>
    </row>
    <row r="80" spans="1:28" s="225" customFormat="1" ht="13.2" hidden="1" customHeight="1" x14ac:dyDescent="0.2">
      <c r="A80" s="203" t="s">
        <v>257</v>
      </c>
      <c r="B80" s="204" t="s">
        <v>258</v>
      </c>
      <c r="C80" s="212">
        <v>141500</v>
      </c>
      <c r="D80" s="212">
        <f t="shared" si="54"/>
        <v>0</v>
      </c>
      <c r="E80" s="212">
        <v>141500</v>
      </c>
      <c r="F80" s="213">
        <v>120000</v>
      </c>
      <c r="G80" s="213"/>
      <c r="H80" s="213">
        <v>21500</v>
      </c>
      <c r="I80" s="222"/>
      <c r="J80" s="222"/>
      <c r="K80" s="223"/>
      <c r="L80" s="224"/>
      <c r="M80" s="224"/>
      <c r="N80" s="267"/>
      <c r="O80" s="215"/>
      <c r="P80" s="215"/>
      <c r="Q80" s="215"/>
      <c r="R80" s="224"/>
      <c r="T80" s="224"/>
      <c r="V80" s="267"/>
      <c r="W80" s="215"/>
      <c r="X80" s="215"/>
      <c r="Y80" s="215"/>
      <c r="Z80" s="224"/>
      <c r="AB80" s="224"/>
    </row>
    <row r="81" spans="1:28" s="7" customFormat="1" hidden="1" x14ac:dyDescent="0.25">
      <c r="A81" s="199">
        <v>3235</v>
      </c>
      <c r="B81" s="200" t="s">
        <v>259</v>
      </c>
      <c r="C81" s="201">
        <f t="shared" ref="C81:K81" si="58">C82+C83+C84</f>
        <v>28000</v>
      </c>
      <c r="D81" s="201">
        <f t="shared" ref="D81" si="59">D82+D83+D84</f>
        <v>0</v>
      </c>
      <c r="E81" s="201">
        <f t="shared" ref="E81" si="60">E82+E83+E84</f>
        <v>28000</v>
      </c>
      <c r="F81" s="202">
        <f t="shared" si="58"/>
        <v>12000</v>
      </c>
      <c r="G81" s="202">
        <f t="shared" si="58"/>
        <v>0</v>
      </c>
      <c r="H81" s="202">
        <f t="shared" si="58"/>
        <v>16000</v>
      </c>
      <c r="I81" s="202">
        <f t="shared" si="58"/>
        <v>0</v>
      </c>
      <c r="J81" s="202">
        <f t="shared" si="58"/>
        <v>0</v>
      </c>
      <c r="K81" s="202">
        <f t="shared" si="58"/>
        <v>0</v>
      </c>
      <c r="L81" s="122"/>
      <c r="M81" s="122"/>
      <c r="N81" s="228"/>
      <c r="O81" s="122"/>
      <c r="P81" s="122"/>
      <c r="Q81" s="122"/>
      <c r="R81" s="122"/>
      <c r="T81" s="122"/>
      <c r="V81" s="228"/>
      <c r="W81" s="122"/>
      <c r="X81" s="122"/>
      <c r="Y81" s="122"/>
      <c r="Z81" s="122"/>
      <c r="AB81" s="122"/>
    </row>
    <row r="82" spans="1:28" s="225" customFormat="1" ht="13.2" hidden="1" customHeight="1" x14ac:dyDescent="0.2">
      <c r="A82" s="203" t="s">
        <v>260</v>
      </c>
      <c r="B82" s="204" t="s">
        <v>261</v>
      </c>
      <c r="C82" s="212"/>
      <c r="D82" s="212">
        <f t="shared" si="54"/>
        <v>0</v>
      </c>
      <c r="E82" s="212"/>
      <c r="F82" s="212"/>
      <c r="G82" s="212"/>
      <c r="H82" s="212"/>
      <c r="I82" s="222"/>
      <c r="J82" s="222"/>
      <c r="K82" s="223"/>
      <c r="L82" s="224"/>
      <c r="M82" s="224"/>
      <c r="N82" s="267"/>
      <c r="O82" s="267"/>
      <c r="P82" s="267"/>
      <c r="Q82" s="267"/>
      <c r="R82" s="224"/>
      <c r="T82" s="224"/>
      <c r="V82" s="267"/>
      <c r="W82" s="267"/>
      <c r="X82" s="267"/>
      <c r="Y82" s="267"/>
      <c r="Z82" s="224"/>
      <c r="AB82" s="224"/>
    </row>
    <row r="83" spans="1:28" s="225" customFormat="1" ht="13.2" hidden="1" customHeight="1" x14ac:dyDescent="0.2">
      <c r="A83" s="203" t="s">
        <v>262</v>
      </c>
      <c r="B83" s="204" t="s">
        <v>263</v>
      </c>
      <c r="C83" s="212">
        <v>16000</v>
      </c>
      <c r="D83" s="212">
        <f t="shared" si="54"/>
        <v>0</v>
      </c>
      <c r="E83" s="212">
        <v>16000</v>
      </c>
      <c r="F83" s="213"/>
      <c r="G83" s="213"/>
      <c r="H83" s="213">
        <v>16000</v>
      </c>
      <c r="I83" s="222"/>
      <c r="J83" s="222"/>
      <c r="K83" s="223"/>
      <c r="L83" s="224"/>
      <c r="M83" s="224"/>
      <c r="N83" s="267"/>
      <c r="O83" s="215"/>
      <c r="P83" s="215"/>
      <c r="Q83" s="215"/>
      <c r="R83" s="224"/>
      <c r="T83" s="224"/>
      <c r="V83" s="267"/>
      <c r="W83" s="215"/>
      <c r="X83" s="215"/>
      <c r="Y83" s="215"/>
      <c r="Z83" s="224"/>
      <c r="AB83" s="224"/>
    </row>
    <row r="84" spans="1:28" s="225" customFormat="1" ht="13.2" hidden="1" customHeight="1" x14ac:dyDescent="0.2">
      <c r="A84" s="203" t="s">
        <v>264</v>
      </c>
      <c r="B84" s="204" t="s">
        <v>265</v>
      </c>
      <c r="C84" s="212">
        <v>12000</v>
      </c>
      <c r="D84" s="212">
        <f t="shared" si="54"/>
        <v>0</v>
      </c>
      <c r="E84" s="212">
        <v>12000</v>
      </c>
      <c r="F84" s="213">
        <v>12000</v>
      </c>
      <c r="G84" s="213"/>
      <c r="H84" s="213">
        <v>0</v>
      </c>
      <c r="I84" s="222"/>
      <c r="J84" s="222"/>
      <c r="K84" s="223"/>
      <c r="L84" s="224"/>
      <c r="M84" s="224"/>
      <c r="N84" s="267"/>
      <c r="O84" s="215"/>
      <c r="P84" s="215"/>
      <c r="Q84" s="215"/>
      <c r="R84" s="224"/>
      <c r="T84" s="224"/>
      <c r="V84" s="267"/>
      <c r="W84" s="215"/>
      <c r="X84" s="215"/>
      <c r="Y84" s="215"/>
      <c r="Z84" s="224"/>
      <c r="AB84" s="224"/>
    </row>
    <row r="85" spans="1:28" s="7" customFormat="1" hidden="1" x14ac:dyDescent="0.25">
      <c r="A85" s="199">
        <v>3236</v>
      </c>
      <c r="B85" s="200" t="s">
        <v>266</v>
      </c>
      <c r="C85" s="201">
        <f>C86+C87+C88</f>
        <v>18000</v>
      </c>
      <c r="D85" s="201">
        <f t="shared" ref="D85:E85" si="61">D86+D87+D88</f>
        <v>0</v>
      </c>
      <c r="E85" s="201">
        <f t="shared" si="61"/>
        <v>18000</v>
      </c>
      <c r="F85" s="201">
        <f t="shared" ref="F85" si="62">F86+F87+F88</f>
        <v>10000</v>
      </c>
      <c r="G85" s="201">
        <f t="shared" ref="G85" si="63">G86+G87+G88</f>
        <v>0</v>
      </c>
      <c r="H85" s="201">
        <f t="shared" ref="H85" si="64">H86+H87+H88</f>
        <v>8000</v>
      </c>
      <c r="I85" s="201">
        <f t="shared" ref="I85" si="65">I86+I87+I88</f>
        <v>0</v>
      </c>
      <c r="J85" s="201">
        <f t="shared" ref="J85" si="66">J86+J87+J88</f>
        <v>0</v>
      </c>
      <c r="K85" s="201">
        <f t="shared" ref="K85" si="67">K86+K87+K88</f>
        <v>0</v>
      </c>
      <c r="L85" s="122"/>
      <c r="M85" s="122"/>
      <c r="N85" s="228"/>
      <c r="O85" s="122"/>
      <c r="P85" s="122"/>
      <c r="Q85" s="122"/>
      <c r="R85" s="122"/>
      <c r="T85" s="122"/>
      <c r="V85" s="228"/>
      <c r="W85" s="122"/>
      <c r="X85" s="122"/>
      <c r="Y85" s="122"/>
      <c r="Z85" s="122"/>
      <c r="AB85" s="122"/>
    </row>
    <row r="86" spans="1:28" s="216" customFormat="1" ht="13.2" hidden="1" customHeight="1" x14ac:dyDescent="0.2">
      <c r="A86" s="203" t="s">
        <v>267</v>
      </c>
      <c r="B86" s="204" t="s">
        <v>268</v>
      </c>
      <c r="C86" s="212">
        <v>8000</v>
      </c>
      <c r="D86" s="212">
        <f t="shared" si="54"/>
        <v>0</v>
      </c>
      <c r="E86" s="212">
        <v>8000</v>
      </c>
      <c r="F86" s="213">
        <v>5000</v>
      </c>
      <c r="G86" s="213"/>
      <c r="H86" s="213">
        <v>3000</v>
      </c>
      <c r="I86" s="213"/>
      <c r="J86" s="213"/>
      <c r="K86" s="214"/>
      <c r="L86" s="215"/>
      <c r="M86" s="215"/>
      <c r="N86" s="267"/>
      <c r="O86" s="215"/>
      <c r="P86" s="215"/>
      <c r="Q86" s="215"/>
      <c r="R86" s="215"/>
      <c r="T86" s="215"/>
      <c r="V86" s="267"/>
      <c r="W86" s="215"/>
      <c r="X86" s="215"/>
      <c r="Y86" s="215"/>
      <c r="Z86" s="215"/>
      <c r="AB86" s="215"/>
    </row>
    <row r="87" spans="1:28" s="216" customFormat="1" ht="13.2" hidden="1" customHeight="1" x14ac:dyDescent="0.2">
      <c r="A87" s="203" t="s">
        <v>269</v>
      </c>
      <c r="B87" s="204" t="s">
        <v>270</v>
      </c>
      <c r="C87" s="212">
        <v>10000</v>
      </c>
      <c r="D87" s="212">
        <f t="shared" si="54"/>
        <v>-1000</v>
      </c>
      <c r="E87" s="212">
        <v>9000</v>
      </c>
      <c r="F87" s="213">
        <v>5000</v>
      </c>
      <c r="G87" s="213"/>
      <c r="H87" s="213">
        <v>4000</v>
      </c>
      <c r="I87" s="213"/>
      <c r="J87" s="213"/>
      <c r="K87" s="214"/>
      <c r="L87" s="215"/>
      <c r="M87" s="215"/>
      <c r="N87" s="267"/>
      <c r="O87" s="215"/>
      <c r="P87" s="215"/>
      <c r="Q87" s="215"/>
      <c r="R87" s="215"/>
      <c r="T87" s="215"/>
      <c r="V87" s="267"/>
      <c r="W87" s="215"/>
      <c r="X87" s="215"/>
      <c r="Y87" s="215"/>
      <c r="Z87" s="215"/>
      <c r="AB87" s="215"/>
    </row>
    <row r="88" spans="1:28" s="216" customFormat="1" ht="13.2" hidden="1" customHeight="1" x14ac:dyDescent="0.2">
      <c r="A88" s="203" t="s">
        <v>395</v>
      </c>
      <c r="B88" s="204" t="s">
        <v>396</v>
      </c>
      <c r="C88" s="212">
        <v>0</v>
      </c>
      <c r="D88" s="212">
        <f t="shared" si="54"/>
        <v>1000</v>
      </c>
      <c r="E88" s="212">
        <v>1000</v>
      </c>
      <c r="F88" s="213"/>
      <c r="G88" s="213"/>
      <c r="H88" s="213">
        <v>1000</v>
      </c>
      <c r="I88" s="213"/>
      <c r="J88" s="213"/>
      <c r="K88" s="214"/>
      <c r="L88" s="215"/>
      <c r="M88" s="215"/>
      <c r="N88" s="267"/>
      <c r="O88" s="215"/>
      <c r="P88" s="215"/>
      <c r="Q88" s="215"/>
      <c r="R88" s="215"/>
      <c r="T88" s="215"/>
      <c r="V88" s="267"/>
      <c r="W88" s="215"/>
      <c r="X88" s="215"/>
      <c r="Y88" s="215"/>
      <c r="Z88" s="215"/>
      <c r="AB88" s="215"/>
    </row>
    <row r="89" spans="1:28" s="7" customFormat="1" hidden="1" x14ac:dyDescent="0.25">
      <c r="A89" s="199">
        <v>3237</v>
      </c>
      <c r="B89" s="200" t="s">
        <v>271</v>
      </c>
      <c r="C89" s="201">
        <f t="shared" ref="C89:E89" si="68">C90+C91+C92+C93+C94</f>
        <v>47000</v>
      </c>
      <c r="D89" s="201">
        <f t="shared" ref="D89" si="69">D90+D91+D92+D93+D94</f>
        <v>8000</v>
      </c>
      <c r="E89" s="201">
        <f t="shared" si="68"/>
        <v>55000</v>
      </c>
      <c r="F89" s="202">
        <f>F90+F91+F92+F93+F94</f>
        <v>10000</v>
      </c>
      <c r="G89" s="202">
        <f t="shared" ref="G89:K89" si="70">G90+G91+G92+G93+G94</f>
        <v>1000</v>
      </c>
      <c r="H89" s="202">
        <f t="shared" si="70"/>
        <v>44000</v>
      </c>
      <c r="I89" s="202">
        <f t="shared" si="70"/>
        <v>0</v>
      </c>
      <c r="J89" s="202">
        <f t="shared" si="70"/>
        <v>0</v>
      </c>
      <c r="K89" s="202">
        <f t="shared" si="70"/>
        <v>0</v>
      </c>
      <c r="L89" s="122"/>
      <c r="M89" s="122"/>
      <c r="N89" s="228"/>
      <c r="O89" s="122"/>
      <c r="P89" s="122"/>
      <c r="Q89" s="122"/>
      <c r="R89" s="122"/>
      <c r="T89" s="122"/>
      <c r="V89" s="228"/>
      <c r="W89" s="122"/>
      <c r="X89" s="122"/>
      <c r="Y89" s="122"/>
      <c r="Z89" s="122"/>
      <c r="AB89" s="122"/>
    </row>
    <row r="90" spans="1:28" s="225" customFormat="1" ht="13.2" hidden="1" customHeight="1" x14ac:dyDescent="0.2">
      <c r="A90" s="203" t="s">
        <v>272</v>
      </c>
      <c r="B90" s="204" t="s">
        <v>273</v>
      </c>
      <c r="C90" s="212">
        <v>2000</v>
      </c>
      <c r="D90" s="212">
        <f t="shared" si="54"/>
        <v>5000</v>
      </c>
      <c r="E90" s="212">
        <v>7000</v>
      </c>
      <c r="F90" s="213"/>
      <c r="G90" s="213"/>
      <c r="H90" s="213">
        <v>7000</v>
      </c>
      <c r="I90" s="222"/>
      <c r="J90" s="222"/>
      <c r="K90" s="223"/>
      <c r="L90" s="224"/>
      <c r="M90" s="224"/>
      <c r="N90" s="267"/>
      <c r="O90" s="215"/>
      <c r="P90" s="215"/>
      <c r="Q90" s="215"/>
      <c r="R90" s="224"/>
      <c r="T90" s="224"/>
      <c r="V90" s="267"/>
      <c r="W90" s="215"/>
      <c r="X90" s="215"/>
      <c r="Y90" s="215"/>
      <c r="Z90" s="224"/>
      <c r="AB90" s="224"/>
    </row>
    <row r="91" spans="1:28" s="225" customFormat="1" ht="13.2" hidden="1" customHeight="1" x14ac:dyDescent="0.2">
      <c r="A91" s="203" t="s">
        <v>274</v>
      </c>
      <c r="B91" s="204" t="s">
        <v>275</v>
      </c>
      <c r="C91" s="212">
        <v>5000</v>
      </c>
      <c r="D91" s="212">
        <f t="shared" si="54"/>
        <v>3000</v>
      </c>
      <c r="E91" s="212">
        <v>8000</v>
      </c>
      <c r="F91" s="213"/>
      <c r="G91" s="213"/>
      <c r="H91" s="213">
        <v>8000</v>
      </c>
      <c r="I91" s="222"/>
      <c r="J91" s="222"/>
      <c r="K91" s="223"/>
      <c r="L91" s="224"/>
      <c r="M91" s="224"/>
      <c r="N91" s="267"/>
      <c r="O91" s="215"/>
      <c r="P91" s="215"/>
      <c r="Q91" s="215"/>
      <c r="R91" s="224"/>
      <c r="T91" s="224"/>
      <c r="V91" s="267"/>
      <c r="W91" s="215"/>
      <c r="X91" s="215"/>
      <c r="Y91" s="215"/>
      <c r="Z91" s="224"/>
      <c r="AB91" s="224"/>
    </row>
    <row r="92" spans="1:28" s="225" customFormat="1" ht="13.2" hidden="1" customHeight="1" x14ac:dyDescent="0.2">
      <c r="A92" s="203" t="s">
        <v>276</v>
      </c>
      <c r="B92" s="204" t="s">
        <v>277</v>
      </c>
      <c r="C92" s="212">
        <v>20000</v>
      </c>
      <c r="D92" s="212">
        <f t="shared" si="54"/>
        <v>0</v>
      </c>
      <c r="E92" s="212">
        <v>20000</v>
      </c>
      <c r="F92" s="213">
        <v>2000</v>
      </c>
      <c r="G92" s="213">
        <v>1000</v>
      </c>
      <c r="H92" s="213">
        <v>17000</v>
      </c>
      <c r="I92" s="222"/>
      <c r="J92" s="222"/>
      <c r="K92" s="223"/>
      <c r="L92" s="224"/>
      <c r="M92" s="224"/>
      <c r="N92" s="267"/>
      <c r="O92" s="215"/>
      <c r="P92" s="215"/>
      <c r="Q92" s="215"/>
      <c r="R92" s="224"/>
      <c r="T92" s="224"/>
      <c r="V92" s="267"/>
      <c r="W92" s="215"/>
      <c r="X92" s="215"/>
      <c r="Y92" s="215"/>
      <c r="Z92" s="224"/>
      <c r="AB92" s="224"/>
    </row>
    <row r="93" spans="1:28" s="225" customFormat="1" ht="13.2" hidden="1" customHeight="1" x14ac:dyDescent="0.2">
      <c r="A93" s="203" t="s">
        <v>278</v>
      </c>
      <c r="B93" s="204" t="s">
        <v>279</v>
      </c>
      <c r="C93" s="212">
        <v>5000</v>
      </c>
      <c r="D93" s="212">
        <f t="shared" si="54"/>
        <v>0</v>
      </c>
      <c r="E93" s="212">
        <v>5000</v>
      </c>
      <c r="F93" s="213"/>
      <c r="G93" s="213"/>
      <c r="H93" s="213">
        <v>5000</v>
      </c>
      <c r="I93" s="222"/>
      <c r="J93" s="222"/>
      <c r="K93" s="223"/>
      <c r="L93" s="224"/>
      <c r="M93" s="224"/>
      <c r="N93" s="267"/>
      <c r="O93" s="215"/>
      <c r="P93" s="215"/>
      <c r="Q93" s="215"/>
      <c r="R93" s="224"/>
      <c r="T93" s="224"/>
      <c r="V93" s="267"/>
      <c r="W93" s="215"/>
      <c r="X93" s="215"/>
      <c r="Y93" s="215"/>
      <c r="Z93" s="224"/>
      <c r="AB93" s="224"/>
    </row>
    <row r="94" spans="1:28" s="225" customFormat="1" ht="13.2" hidden="1" customHeight="1" x14ac:dyDescent="0.2">
      <c r="A94" s="203" t="s">
        <v>280</v>
      </c>
      <c r="B94" s="204" t="s">
        <v>281</v>
      </c>
      <c r="C94" s="212">
        <v>15000</v>
      </c>
      <c r="D94" s="212">
        <f t="shared" si="54"/>
        <v>0</v>
      </c>
      <c r="E94" s="212">
        <v>15000</v>
      </c>
      <c r="F94" s="212">
        <v>8000</v>
      </c>
      <c r="G94" s="213"/>
      <c r="H94" s="213">
        <v>7000</v>
      </c>
      <c r="I94" s="222"/>
      <c r="J94" s="222"/>
      <c r="K94" s="223"/>
      <c r="L94" s="224"/>
      <c r="M94" s="224"/>
      <c r="N94" s="267"/>
      <c r="O94" s="267"/>
      <c r="P94" s="215"/>
      <c r="Q94" s="215"/>
      <c r="R94" s="224"/>
      <c r="T94" s="224"/>
      <c r="V94" s="267"/>
      <c r="W94" s="267"/>
      <c r="X94" s="215"/>
      <c r="Y94" s="215"/>
      <c r="Z94" s="224"/>
      <c r="AB94" s="224"/>
    </row>
    <row r="95" spans="1:28" s="7" customFormat="1" hidden="1" x14ac:dyDescent="0.25">
      <c r="A95" s="199">
        <v>3238</v>
      </c>
      <c r="B95" s="200" t="s">
        <v>282</v>
      </c>
      <c r="C95" s="201">
        <f t="shared" ref="C95:K95" si="71">C96+C97</f>
        <v>29500</v>
      </c>
      <c r="D95" s="201">
        <f t="shared" ref="D95" si="72">D96+D97</f>
        <v>6000</v>
      </c>
      <c r="E95" s="201">
        <f t="shared" ref="E95" si="73">E96+E97</f>
        <v>35500</v>
      </c>
      <c r="F95" s="202">
        <f t="shared" si="71"/>
        <v>15500</v>
      </c>
      <c r="G95" s="202">
        <f t="shared" si="71"/>
        <v>0</v>
      </c>
      <c r="H95" s="202">
        <f t="shared" si="71"/>
        <v>20000</v>
      </c>
      <c r="I95" s="202">
        <f t="shared" si="71"/>
        <v>0</v>
      </c>
      <c r="J95" s="202">
        <f t="shared" si="71"/>
        <v>0</v>
      </c>
      <c r="K95" s="202">
        <f t="shared" si="71"/>
        <v>0</v>
      </c>
      <c r="L95" s="122"/>
      <c r="M95" s="122"/>
      <c r="N95" s="228"/>
      <c r="O95" s="122"/>
      <c r="P95" s="122"/>
      <c r="Q95" s="122"/>
      <c r="R95" s="122"/>
      <c r="T95" s="122"/>
      <c r="V95" s="228"/>
      <c r="W95" s="122"/>
      <c r="X95" s="122"/>
      <c r="Y95" s="122"/>
      <c r="Z95" s="122"/>
      <c r="AB95" s="122"/>
    </row>
    <row r="96" spans="1:28" s="216" customFormat="1" ht="13.2" hidden="1" customHeight="1" x14ac:dyDescent="0.2">
      <c r="A96" s="203" t="s">
        <v>283</v>
      </c>
      <c r="B96" s="204" t="s">
        <v>284</v>
      </c>
      <c r="C96" s="212">
        <v>3000</v>
      </c>
      <c r="D96" s="212">
        <f t="shared" si="54"/>
        <v>0</v>
      </c>
      <c r="E96" s="212">
        <v>3000</v>
      </c>
      <c r="F96" s="227"/>
      <c r="G96" s="213"/>
      <c r="H96" s="213">
        <v>3000</v>
      </c>
      <c r="I96" s="213"/>
      <c r="J96" s="213"/>
      <c r="K96" s="214"/>
      <c r="L96" s="215"/>
      <c r="M96" s="215"/>
      <c r="N96" s="267"/>
      <c r="O96" s="282"/>
      <c r="P96" s="215"/>
      <c r="Q96" s="215"/>
      <c r="R96" s="215"/>
      <c r="T96" s="215"/>
      <c r="V96" s="267"/>
      <c r="W96" s="282"/>
      <c r="X96" s="215"/>
      <c r="Y96" s="215"/>
      <c r="Z96" s="215"/>
      <c r="AB96" s="215"/>
    </row>
    <row r="97" spans="1:28" s="216" customFormat="1" ht="13.2" hidden="1" customHeight="1" x14ac:dyDescent="0.2">
      <c r="A97" s="203" t="s">
        <v>285</v>
      </c>
      <c r="B97" s="204" t="s">
        <v>286</v>
      </c>
      <c r="C97" s="212">
        <v>26500</v>
      </c>
      <c r="D97" s="212">
        <f t="shared" si="54"/>
        <v>6000</v>
      </c>
      <c r="E97" s="212">
        <v>32500</v>
      </c>
      <c r="F97" s="212">
        <v>15500</v>
      </c>
      <c r="G97" s="212"/>
      <c r="H97" s="212">
        <v>17000</v>
      </c>
      <c r="I97" s="212"/>
      <c r="J97" s="213"/>
      <c r="K97" s="214"/>
      <c r="L97" s="215"/>
      <c r="M97" s="215"/>
      <c r="N97" s="267"/>
      <c r="O97" s="267"/>
      <c r="P97" s="267"/>
      <c r="Q97" s="267"/>
      <c r="R97" s="267"/>
      <c r="T97" s="215"/>
      <c r="V97" s="267"/>
      <c r="W97" s="267"/>
      <c r="X97" s="267"/>
      <c r="Y97" s="267"/>
      <c r="Z97" s="267"/>
      <c r="AB97" s="215"/>
    </row>
    <row r="98" spans="1:28" s="7" customFormat="1" hidden="1" x14ac:dyDescent="0.25">
      <c r="A98" s="199">
        <v>3239</v>
      </c>
      <c r="B98" s="200" t="s">
        <v>287</v>
      </c>
      <c r="C98" s="201">
        <f>C99+C100+C101+C102+C103+C104</f>
        <v>31000</v>
      </c>
      <c r="D98" s="201">
        <f t="shared" ref="D98:E98" si="74">D99+D100+D101+D102+D103+D104</f>
        <v>10000</v>
      </c>
      <c r="E98" s="201">
        <f t="shared" si="74"/>
        <v>41000</v>
      </c>
      <c r="F98" s="201">
        <f t="shared" ref="F98" si="75">F99+F100+F101+F102+F103+F104</f>
        <v>5000</v>
      </c>
      <c r="G98" s="201">
        <f t="shared" ref="G98" si="76">G99+G100+G101+G102+G103+G104</f>
        <v>0</v>
      </c>
      <c r="H98" s="201">
        <f t="shared" ref="H98" si="77">H99+H100+H101+H102+H103+H104</f>
        <v>36000</v>
      </c>
      <c r="I98" s="201">
        <f t="shared" ref="I98" si="78">I99+I100+I101+I102+I103+I104</f>
        <v>0</v>
      </c>
      <c r="J98" s="201">
        <f t="shared" ref="J98" si="79">J99+J100+J101+J102+J103+J104</f>
        <v>0</v>
      </c>
      <c r="K98" s="201">
        <f t="shared" ref="K98" si="80">K99+K100+K101+K102+K103+K104</f>
        <v>0</v>
      </c>
      <c r="L98" s="228"/>
      <c r="M98" s="228"/>
      <c r="N98" s="228"/>
      <c r="O98" s="228"/>
      <c r="P98" s="228"/>
      <c r="Q98" s="228"/>
      <c r="R98" s="228"/>
      <c r="T98" s="228"/>
      <c r="V98" s="228"/>
      <c r="W98" s="228"/>
      <c r="X98" s="228"/>
      <c r="Y98" s="228"/>
      <c r="Z98" s="228"/>
      <c r="AB98" s="228"/>
    </row>
    <row r="99" spans="1:28" s="233" customFormat="1" ht="20.399999999999999" hidden="1" x14ac:dyDescent="0.2">
      <c r="A99" s="210" t="s">
        <v>288</v>
      </c>
      <c r="B99" s="211" t="s">
        <v>289</v>
      </c>
      <c r="C99" s="217">
        <v>10000</v>
      </c>
      <c r="D99" s="212">
        <f t="shared" si="54"/>
        <v>0</v>
      </c>
      <c r="E99" s="217">
        <v>10000</v>
      </c>
      <c r="F99" s="217">
        <v>5000</v>
      </c>
      <c r="G99" s="229"/>
      <c r="H99" s="217">
        <v>5000</v>
      </c>
      <c r="I99" s="229"/>
      <c r="J99" s="230"/>
      <c r="K99" s="231"/>
      <c r="L99" s="232"/>
      <c r="M99" s="232"/>
      <c r="N99" s="239"/>
      <c r="O99" s="236"/>
      <c r="P99" s="236"/>
      <c r="Q99" s="239"/>
      <c r="R99" s="236"/>
      <c r="T99" s="232"/>
      <c r="V99" s="239"/>
      <c r="W99" s="236"/>
      <c r="X99" s="236"/>
      <c r="Y99" s="239"/>
      <c r="Z99" s="236"/>
      <c r="AB99" s="232"/>
    </row>
    <row r="100" spans="1:28" s="233" customFormat="1" ht="13.2" hidden="1" customHeight="1" x14ac:dyDescent="0.2">
      <c r="A100" s="210" t="s">
        <v>290</v>
      </c>
      <c r="B100" s="211" t="s">
        <v>291</v>
      </c>
      <c r="C100" s="217">
        <v>2000</v>
      </c>
      <c r="D100" s="212">
        <f t="shared" si="54"/>
        <v>0</v>
      </c>
      <c r="E100" s="217">
        <v>2000</v>
      </c>
      <c r="F100" s="229"/>
      <c r="G100" s="229"/>
      <c r="H100" s="217">
        <v>2000</v>
      </c>
      <c r="I100" s="229"/>
      <c r="J100" s="230"/>
      <c r="K100" s="231"/>
      <c r="L100" s="232"/>
      <c r="M100" s="232"/>
      <c r="N100" s="239"/>
      <c r="O100" s="236"/>
      <c r="P100" s="236"/>
      <c r="Q100" s="239"/>
      <c r="R100" s="236"/>
      <c r="T100" s="232"/>
      <c r="V100" s="239"/>
      <c r="W100" s="236"/>
      <c r="X100" s="236"/>
      <c r="Y100" s="239"/>
      <c r="Z100" s="236"/>
      <c r="AB100" s="232"/>
    </row>
    <row r="101" spans="1:28" s="233" customFormat="1" ht="13.2" hidden="1" customHeight="1" x14ac:dyDescent="0.2">
      <c r="A101" s="210" t="s">
        <v>397</v>
      </c>
      <c r="B101" s="211" t="s">
        <v>398</v>
      </c>
      <c r="C101" s="217">
        <v>0</v>
      </c>
      <c r="D101" s="212">
        <f t="shared" si="54"/>
        <v>6000</v>
      </c>
      <c r="E101" s="217">
        <v>6000</v>
      </c>
      <c r="F101" s="229"/>
      <c r="G101" s="229"/>
      <c r="H101" s="217">
        <v>6000</v>
      </c>
      <c r="I101" s="229"/>
      <c r="J101" s="230"/>
      <c r="K101" s="231"/>
      <c r="L101" s="232"/>
      <c r="M101" s="232"/>
      <c r="N101" s="239"/>
      <c r="O101" s="236"/>
      <c r="P101" s="236"/>
      <c r="Q101" s="239"/>
      <c r="R101" s="236"/>
      <c r="T101" s="232"/>
      <c r="V101" s="239"/>
      <c r="W101" s="236"/>
      <c r="X101" s="236"/>
      <c r="Y101" s="239"/>
      <c r="Z101" s="236"/>
      <c r="AB101" s="232"/>
    </row>
    <row r="102" spans="1:28" s="233" customFormat="1" ht="13.2" hidden="1" customHeight="1" x14ac:dyDescent="0.2">
      <c r="A102" s="210" t="s">
        <v>292</v>
      </c>
      <c r="B102" s="211" t="s">
        <v>293</v>
      </c>
      <c r="C102" s="217">
        <v>0</v>
      </c>
      <c r="D102" s="212">
        <f t="shared" si="54"/>
        <v>0</v>
      </c>
      <c r="E102" s="217">
        <v>0</v>
      </c>
      <c r="F102" s="229"/>
      <c r="G102" s="229"/>
      <c r="H102" s="217"/>
      <c r="I102" s="229"/>
      <c r="J102" s="230"/>
      <c r="K102" s="231"/>
      <c r="L102" s="232"/>
      <c r="M102" s="232"/>
      <c r="N102" s="239"/>
      <c r="O102" s="236"/>
      <c r="P102" s="236"/>
      <c r="Q102" s="239"/>
      <c r="R102" s="236"/>
      <c r="T102" s="232"/>
      <c r="V102" s="239"/>
      <c r="W102" s="236"/>
      <c r="X102" s="236"/>
      <c r="Y102" s="239"/>
      <c r="Z102" s="236"/>
      <c r="AB102" s="232"/>
    </row>
    <row r="103" spans="1:28" s="233" customFormat="1" ht="13.2" hidden="1" customHeight="1" x14ac:dyDescent="0.2">
      <c r="A103" s="210" t="s">
        <v>294</v>
      </c>
      <c r="B103" s="211" t="s">
        <v>295</v>
      </c>
      <c r="C103" s="217">
        <v>0</v>
      </c>
      <c r="D103" s="212">
        <f t="shared" si="54"/>
        <v>0</v>
      </c>
      <c r="E103" s="217">
        <v>0</v>
      </c>
      <c r="F103" s="229"/>
      <c r="G103" s="229"/>
      <c r="H103" s="217"/>
      <c r="I103" s="229"/>
      <c r="J103" s="230"/>
      <c r="K103" s="231"/>
      <c r="L103" s="232"/>
      <c r="M103" s="232"/>
      <c r="N103" s="239"/>
      <c r="O103" s="236"/>
      <c r="P103" s="236"/>
      <c r="Q103" s="239"/>
      <c r="R103" s="236"/>
      <c r="T103" s="232"/>
      <c r="V103" s="239"/>
      <c r="W103" s="236"/>
      <c r="X103" s="236"/>
      <c r="Y103" s="239"/>
      <c r="Z103" s="236"/>
      <c r="AB103" s="232"/>
    </row>
    <row r="104" spans="1:28" s="233" customFormat="1" ht="13.2" hidden="1" customHeight="1" x14ac:dyDescent="0.2">
      <c r="A104" s="210" t="s">
        <v>296</v>
      </c>
      <c r="B104" s="211" t="s">
        <v>297</v>
      </c>
      <c r="C104" s="217">
        <v>19000</v>
      </c>
      <c r="D104" s="212">
        <f t="shared" si="54"/>
        <v>4000</v>
      </c>
      <c r="E104" s="217">
        <v>23000</v>
      </c>
      <c r="F104" s="217"/>
      <c r="G104" s="229"/>
      <c r="H104" s="217">
        <v>23000</v>
      </c>
      <c r="I104" s="229"/>
      <c r="J104" s="230"/>
      <c r="K104" s="231"/>
      <c r="L104" s="232"/>
      <c r="M104" s="232"/>
      <c r="N104" s="239"/>
      <c r="O104" s="239"/>
      <c r="P104" s="236"/>
      <c r="Q104" s="239"/>
      <c r="R104" s="236"/>
      <c r="T104" s="232"/>
      <c r="V104" s="239"/>
      <c r="W104" s="239"/>
      <c r="X104" s="236"/>
      <c r="Y104" s="239"/>
      <c r="Z104" s="236"/>
      <c r="AB104" s="232"/>
    </row>
    <row r="105" spans="1:28" s="19" customFormat="1" ht="26.4" hidden="1" x14ac:dyDescent="0.25">
      <c r="A105" s="168" t="s">
        <v>46</v>
      </c>
      <c r="B105" s="313" t="s">
        <v>47</v>
      </c>
      <c r="C105" s="205"/>
      <c r="D105" s="205"/>
      <c r="E105" s="205"/>
      <c r="F105" s="206">
        <f t="shared" ref="F105:K105" si="81">F106</f>
        <v>0</v>
      </c>
      <c r="G105" s="206">
        <f t="shared" si="81"/>
        <v>0</v>
      </c>
      <c r="H105" s="206">
        <f t="shared" si="81"/>
        <v>0</v>
      </c>
      <c r="I105" s="206">
        <f t="shared" si="81"/>
        <v>0</v>
      </c>
      <c r="J105" s="206">
        <f t="shared" si="81"/>
        <v>0</v>
      </c>
      <c r="K105" s="206">
        <f t="shared" si="81"/>
        <v>0</v>
      </c>
      <c r="L105" s="209"/>
      <c r="M105" s="209"/>
      <c r="N105" s="243"/>
      <c r="O105" s="209"/>
      <c r="P105" s="209"/>
      <c r="Q105" s="209"/>
      <c r="R105" s="209"/>
      <c r="T105" s="209"/>
      <c r="V105" s="243"/>
      <c r="W105" s="209"/>
      <c r="X105" s="209"/>
      <c r="Y105" s="209"/>
      <c r="Z105" s="209"/>
      <c r="AB105" s="209"/>
    </row>
    <row r="106" spans="1:28" s="19" customFormat="1" ht="20.399999999999999" hidden="1" x14ac:dyDescent="0.25">
      <c r="A106" s="199" t="s">
        <v>298</v>
      </c>
      <c r="B106" s="234" t="s">
        <v>47</v>
      </c>
      <c r="C106" s="205"/>
      <c r="D106" s="205"/>
      <c r="E106" s="205"/>
      <c r="F106" s="206">
        <f t="shared" ref="F106:K106" si="82">F107+F108</f>
        <v>0</v>
      </c>
      <c r="G106" s="206">
        <f t="shared" si="82"/>
        <v>0</v>
      </c>
      <c r="H106" s="206">
        <f t="shared" si="82"/>
        <v>0</v>
      </c>
      <c r="I106" s="206">
        <f t="shared" si="82"/>
        <v>0</v>
      </c>
      <c r="J106" s="206">
        <f t="shared" si="82"/>
        <v>0</v>
      </c>
      <c r="K106" s="206">
        <f t="shared" si="82"/>
        <v>0</v>
      </c>
      <c r="L106" s="209"/>
      <c r="M106" s="209"/>
      <c r="N106" s="243"/>
      <c r="O106" s="209"/>
      <c r="P106" s="209"/>
      <c r="Q106" s="209"/>
      <c r="R106" s="209"/>
      <c r="T106" s="209"/>
      <c r="V106" s="243"/>
      <c r="W106" s="209"/>
      <c r="X106" s="209"/>
      <c r="Y106" s="209"/>
      <c r="Z106" s="209"/>
      <c r="AB106" s="209"/>
    </row>
    <row r="107" spans="1:28" s="233" customFormat="1" ht="13.2" hidden="1" customHeight="1" x14ac:dyDescent="0.25">
      <c r="A107" s="210" t="s">
        <v>299</v>
      </c>
      <c r="B107" s="211" t="s">
        <v>300</v>
      </c>
      <c r="C107" s="217"/>
      <c r="D107" s="217"/>
      <c r="E107" s="217"/>
      <c r="F107" s="229"/>
      <c r="G107" s="229"/>
      <c r="H107" s="217"/>
      <c r="I107" s="229"/>
      <c r="J107" s="229"/>
      <c r="K107" s="235"/>
      <c r="L107" s="236"/>
      <c r="M107" s="236"/>
      <c r="N107" s="239"/>
      <c r="O107" s="236"/>
      <c r="P107" s="236"/>
      <c r="Q107" s="239"/>
      <c r="R107" s="236"/>
      <c r="T107" s="236"/>
      <c r="V107" s="239"/>
      <c r="W107" s="236"/>
      <c r="X107" s="236"/>
      <c r="Y107" s="239"/>
      <c r="Z107" s="236"/>
      <c r="AB107" s="236"/>
    </row>
    <row r="108" spans="1:28" s="233" customFormat="1" ht="13.2" hidden="1" customHeight="1" x14ac:dyDescent="0.25">
      <c r="A108" s="210" t="s">
        <v>301</v>
      </c>
      <c r="B108" s="211" t="s">
        <v>302</v>
      </c>
      <c r="C108" s="217"/>
      <c r="D108" s="217"/>
      <c r="E108" s="217"/>
      <c r="F108" s="229"/>
      <c r="G108" s="229"/>
      <c r="H108" s="217"/>
      <c r="I108" s="229"/>
      <c r="J108" s="229"/>
      <c r="K108" s="235"/>
      <c r="L108" s="236"/>
      <c r="M108" s="236"/>
      <c r="N108" s="239"/>
      <c r="O108" s="236"/>
      <c r="P108" s="236"/>
      <c r="Q108" s="239"/>
      <c r="R108" s="236"/>
      <c r="T108" s="236"/>
      <c r="V108" s="239"/>
      <c r="W108" s="236"/>
      <c r="X108" s="236"/>
      <c r="Y108" s="239"/>
      <c r="Z108" s="236"/>
      <c r="AB108" s="236"/>
    </row>
    <row r="109" spans="1:28" s="7" customFormat="1" ht="13.2" customHeight="1" x14ac:dyDescent="0.25">
      <c r="A109" s="160" t="s">
        <v>48</v>
      </c>
      <c r="B109" s="311" t="s">
        <v>303</v>
      </c>
      <c r="C109" s="201">
        <f t="shared" ref="C109:K109" si="83">C110+C112+C114+C116+C118+C124</f>
        <v>55400</v>
      </c>
      <c r="D109" s="201">
        <f t="shared" ref="D109" si="84">D110+D112+D114+D116+D118+D124</f>
        <v>15000</v>
      </c>
      <c r="E109" s="201">
        <f t="shared" ref="E109" si="85">E110+E112+E114+E116+E118+E124</f>
        <v>70400</v>
      </c>
      <c r="F109" s="202">
        <f t="shared" si="83"/>
        <v>5600</v>
      </c>
      <c r="G109" s="202">
        <f t="shared" si="83"/>
        <v>0</v>
      </c>
      <c r="H109" s="202">
        <f t="shared" si="83"/>
        <v>54800</v>
      </c>
      <c r="I109" s="202">
        <f t="shared" si="83"/>
        <v>10000</v>
      </c>
      <c r="J109" s="202">
        <f t="shared" si="83"/>
        <v>0</v>
      </c>
      <c r="K109" s="202">
        <f t="shared" si="83"/>
        <v>0</v>
      </c>
      <c r="L109" s="122"/>
      <c r="M109" s="122"/>
      <c r="N109" s="228"/>
      <c r="O109" s="122"/>
      <c r="P109" s="122"/>
      <c r="Q109" s="122"/>
      <c r="R109" s="122"/>
      <c r="T109" s="122"/>
      <c r="V109" s="228"/>
      <c r="W109" s="122"/>
      <c r="X109" s="122"/>
      <c r="Y109" s="122"/>
      <c r="Z109" s="122"/>
      <c r="AB109" s="122"/>
    </row>
    <row r="110" spans="1:28" s="19" customFormat="1" ht="20.399999999999999" hidden="1" x14ac:dyDescent="0.25">
      <c r="A110" s="199">
        <v>3291</v>
      </c>
      <c r="B110" s="234" t="s">
        <v>304</v>
      </c>
      <c r="C110" s="205">
        <f t="shared" ref="C110:K110" si="86">C111</f>
        <v>3000</v>
      </c>
      <c r="D110" s="205">
        <f t="shared" si="86"/>
        <v>0</v>
      </c>
      <c r="E110" s="205">
        <f t="shared" si="86"/>
        <v>3000</v>
      </c>
      <c r="F110" s="206">
        <f t="shared" si="86"/>
        <v>0</v>
      </c>
      <c r="G110" s="206">
        <f t="shared" si="86"/>
        <v>0</v>
      </c>
      <c r="H110" s="206">
        <f t="shared" si="86"/>
        <v>3000</v>
      </c>
      <c r="I110" s="206">
        <f t="shared" si="86"/>
        <v>0</v>
      </c>
      <c r="J110" s="206">
        <f t="shared" si="86"/>
        <v>0</v>
      </c>
      <c r="K110" s="206">
        <f t="shared" si="86"/>
        <v>0</v>
      </c>
      <c r="L110" s="209"/>
      <c r="M110" s="209"/>
      <c r="N110" s="243"/>
      <c r="O110" s="209"/>
      <c r="P110" s="209"/>
      <c r="Q110" s="209"/>
      <c r="R110" s="209"/>
      <c r="T110" s="209"/>
      <c r="V110" s="243"/>
      <c r="W110" s="209"/>
      <c r="X110" s="209"/>
      <c r="Y110" s="209"/>
      <c r="Z110" s="209"/>
      <c r="AB110" s="209"/>
    </row>
    <row r="111" spans="1:28" s="233" customFormat="1" ht="20.399999999999999" hidden="1" x14ac:dyDescent="0.2">
      <c r="A111" s="203" t="s">
        <v>305</v>
      </c>
      <c r="B111" s="237" t="s">
        <v>306</v>
      </c>
      <c r="C111" s="217">
        <v>3000</v>
      </c>
      <c r="D111" s="212">
        <f t="shared" ref="D111:D123" si="87">E111-C111</f>
        <v>0</v>
      </c>
      <c r="E111" s="217">
        <v>3000</v>
      </c>
      <c r="F111" s="230"/>
      <c r="G111" s="230"/>
      <c r="H111" s="218">
        <v>3000</v>
      </c>
      <c r="I111" s="230"/>
      <c r="J111" s="230"/>
      <c r="K111" s="231"/>
      <c r="L111" s="232"/>
      <c r="M111" s="232"/>
      <c r="N111" s="239"/>
      <c r="O111" s="232"/>
      <c r="P111" s="232"/>
      <c r="Q111" s="220"/>
      <c r="R111" s="232"/>
      <c r="T111" s="232"/>
      <c r="V111" s="239"/>
      <c r="W111" s="232"/>
      <c r="X111" s="232"/>
      <c r="Y111" s="220"/>
      <c r="Z111" s="232"/>
      <c r="AB111" s="232"/>
    </row>
    <row r="112" spans="1:28" s="7" customFormat="1" hidden="1" x14ac:dyDescent="0.25">
      <c r="A112" s="199">
        <v>3292</v>
      </c>
      <c r="B112" s="200" t="s">
        <v>307</v>
      </c>
      <c r="C112" s="201">
        <f t="shared" ref="C112:K112" si="88">C113</f>
        <v>14300</v>
      </c>
      <c r="D112" s="201">
        <f t="shared" si="88"/>
        <v>0</v>
      </c>
      <c r="E112" s="201">
        <f t="shared" si="88"/>
        <v>14300</v>
      </c>
      <c r="F112" s="202">
        <f t="shared" si="88"/>
        <v>5600</v>
      </c>
      <c r="G112" s="202">
        <f t="shared" si="88"/>
        <v>0</v>
      </c>
      <c r="H112" s="202">
        <f t="shared" si="88"/>
        <v>8700</v>
      </c>
      <c r="I112" s="202">
        <f t="shared" si="88"/>
        <v>0</v>
      </c>
      <c r="J112" s="202">
        <f t="shared" si="88"/>
        <v>0</v>
      </c>
      <c r="K112" s="202">
        <f t="shared" si="88"/>
        <v>0</v>
      </c>
      <c r="L112" s="122"/>
      <c r="M112" s="122"/>
      <c r="N112" s="228"/>
      <c r="O112" s="122"/>
      <c r="P112" s="122"/>
      <c r="Q112" s="122"/>
      <c r="R112" s="122"/>
      <c r="T112" s="122"/>
      <c r="V112" s="228"/>
      <c r="W112" s="122"/>
      <c r="X112" s="122"/>
      <c r="Y112" s="122"/>
      <c r="Z112" s="122"/>
      <c r="AB112" s="122"/>
    </row>
    <row r="113" spans="1:63" s="240" customFormat="1" ht="13.2" hidden="1" customHeight="1" x14ac:dyDescent="0.2">
      <c r="A113" s="210" t="s">
        <v>308</v>
      </c>
      <c r="B113" s="211" t="s">
        <v>309</v>
      </c>
      <c r="C113" s="217">
        <v>14300</v>
      </c>
      <c r="D113" s="212">
        <f t="shared" si="87"/>
        <v>0</v>
      </c>
      <c r="E113" s="217">
        <v>14300</v>
      </c>
      <c r="F113" s="217">
        <v>5600</v>
      </c>
      <c r="G113" s="217"/>
      <c r="H113" s="217">
        <v>8700</v>
      </c>
      <c r="I113" s="217"/>
      <c r="J113" s="217"/>
      <c r="K113" s="238"/>
      <c r="L113" s="239"/>
      <c r="M113" s="239"/>
      <c r="N113" s="239"/>
      <c r="O113" s="239"/>
      <c r="P113" s="239"/>
      <c r="Q113" s="239"/>
      <c r="R113" s="239"/>
      <c r="T113" s="239"/>
      <c r="V113" s="239"/>
      <c r="W113" s="239"/>
      <c r="X113" s="239"/>
      <c r="Y113" s="239"/>
      <c r="Z113" s="239"/>
      <c r="AB113" s="239"/>
    </row>
    <row r="114" spans="1:63" s="7" customFormat="1" hidden="1" x14ac:dyDescent="0.25">
      <c r="A114" s="199">
        <v>3293</v>
      </c>
      <c r="B114" s="200" t="s">
        <v>310</v>
      </c>
      <c r="C114" s="201">
        <f t="shared" ref="C114:K114" si="89">C115</f>
        <v>15000</v>
      </c>
      <c r="D114" s="201">
        <f t="shared" si="89"/>
        <v>0</v>
      </c>
      <c r="E114" s="201">
        <f t="shared" si="89"/>
        <v>15000</v>
      </c>
      <c r="F114" s="202">
        <f t="shared" si="89"/>
        <v>0</v>
      </c>
      <c r="G114" s="202">
        <f t="shared" si="89"/>
        <v>0</v>
      </c>
      <c r="H114" s="202">
        <f t="shared" si="89"/>
        <v>15000</v>
      </c>
      <c r="I114" s="202">
        <f t="shared" si="89"/>
        <v>0</v>
      </c>
      <c r="J114" s="202">
        <f t="shared" si="89"/>
        <v>0</v>
      </c>
      <c r="K114" s="202">
        <f t="shared" si="89"/>
        <v>0</v>
      </c>
      <c r="L114" s="122"/>
      <c r="M114" s="122"/>
      <c r="N114" s="228"/>
      <c r="O114" s="122"/>
      <c r="P114" s="122"/>
      <c r="Q114" s="122"/>
      <c r="R114" s="122"/>
      <c r="T114" s="122"/>
      <c r="V114" s="228"/>
      <c r="W114" s="122"/>
      <c r="X114" s="122"/>
      <c r="Y114" s="122"/>
      <c r="Z114" s="122"/>
      <c r="AB114" s="122"/>
    </row>
    <row r="115" spans="1:63" s="240" customFormat="1" ht="13.2" hidden="1" customHeight="1" x14ac:dyDescent="0.2">
      <c r="A115" s="210" t="s">
        <v>311</v>
      </c>
      <c r="B115" s="211" t="s">
        <v>310</v>
      </c>
      <c r="C115" s="217">
        <v>15000</v>
      </c>
      <c r="D115" s="212">
        <f t="shared" si="87"/>
        <v>0</v>
      </c>
      <c r="E115" s="217">
        <v>15000</v>
      </c>
      <c r="F115" s="217"/>
      <c r="G115" s="217"/>
      <c r="H115" s="217">
        <v>15000</v>
      </c>
      <c r="I115" s="217"/>
      <c r="J115" s="217"/>
      <c r="K115" s="238"/>
      <c r="L115" s="239"/>
      <c r="M115" s="239"/>
      <c r="N115" s="239"/>
      <c r="O115" s="239"/>
      <c r="P115" s="239"/>
      <c r="Q115" s="239"/>
      <c r="R115" s="239"/>
      <c r="T115" s="239"/>
      <c r="V115" s="239"/>
      <c r="W115" s="239"/>
      <c r="X115" s="239"/>
      <c r="Y115" s="239"/>
      <c r="Z115" s="239"/>
      <c r="AB115" s="239"/>
    </row>
    <row r="116" spans="1:63" s="7" customFormat="1" hidden="1" x14ac:dyDescent="0.25">
      <c r="A116" s="199">
        <v>3294</v>
      </c>
      <c r="B116" s="200" t="s">
        <v>312</v>
      </c>
      <c r="C116" s="201">
        <f t="shared" ref="C116:K116" si="90">C117</f>
        <v>1000</v>
      </c>
      <c r="D116" s="201">
        <f t="shared" si="90"/>
        <v>0</v>
      </c>
      <c r="E116" s="201">
        <f t="shared" si="90"/>
        <v>1000</v>
      </c>
      <c r="F116" s="202">
        <f t="shared" si="90"/>
        <v>0</v>
      </c>
      <c r="G116" s="202">
        <f t="shared" si="90"/>
        <v>0</v>
      </c>
      <c r="H116" s="202">
        <f t="shared" si="90"/>
        <v>1000</v>
      </c>
      <c r="I116" s="202">
        <f t="shared" si="90"/>
        <v>0</v>
      </c>
      <c r="J116" s="202">
        <f t="shared" si="90"/>
        <v>0</v>
      </c>
      <c r="K116" s="202">
        <f t="shared" si="90"/>
        <v>0</v>
      </c>
      <c r="L116" s="122"/>
      <c r="M116" s="122"/>
      <c r="N116" s="228"/>
      <c r="O116" s="122"/>
      <c r="P116" s="122"/>
      <c r="Q116" s="122"/>
      <c r="R116" s="122"/>
      <c r="T116" s="122"/>
      <c r="V116" s="228"/>
      <c r="W116" s="122"/>
      <c r="X116" s="122"/>
      <c r="Y116" s="122"/>
      <c r="Z116" s="122"/>
      <c r="AB116" s="122"/>
    </row>
    <row r="117" spans="1:63" s="240" customFormat="1" ht="13.2" hidden="1" customHeight="1" x14ac:dyDescent="0.2">
      <c r="A117" s="210" t="s">
        <v>313</v>
      </c>
      <c r="B117" s="211" t="s">
        <v>314</v>
      </c>
      <c r="C117" s="217">
        <v>1000</v>
      </c>
      <c r="D117" s="212">
        <f t="shared" si="87"/>
        <v>0</v>
      </c>
      <c r="E117" s="217">
        <v>1000</v>
      </c>
      <c r="F117" s="217"/>
      <c r="G117" s="217"/>
      <c r="H117" s="217">
        <v>1000</v>
      </c>
      <c r="I117" s="217"/>
      <c r="J117" s="217"/>
      <c r="K117" s="238"/>
      <c r="L117" s="239"/>
      <c r="M117" s="239"/>
      <c r="N117" s="239"/>
      <c r="O117" s="239"/>
      <c r="P117" s="239"/>
      <c r="Q117" s="239"/>
      <c r="R117" s="239"/>
      <c r="T117" s="239"/>
      <c r="V117" s="239"/>
      <c r="W117" s="239"/>
      <c r="X117" s="239"/>
      <c r="Y117" s="239"/>
      <c r="Z117" s="239"/>
      <c r="AB117" s="239"/>
    </row>
    <row r="118" spans="1:63" s="7" customFormat="1" hidden="1" x14ac:dyDescent="0.25">
      <c r="A118" s="199">
        <v>3295</v>
      </c>
      <c r="B118" s="200" t="s">
        <v>315</v>
      </c>
      <c r="C118" s="201">
        <f t="shared" ref="C118:K118" si="91">C119+C120+C121+C122+C123</f>
        <v>12200</v>
      </c>
      <c r="D118" s="201">
        <f t="shared" ref="D118" si="92">D119+D120+D121+D122+D123</f>
        <v>0</v>
      </c>
      <c r="E118" s="201">
        <f t="shared" ref="E118" si="93">E119+E120+E121+E122+E123</f>
        <v>12200</v>
      </c>
      <c r="F118" s="202">
        <f t="shared" si="91"/>
        <v>0</v>
      </c>
      <c r="G118" s="202">
        <f t="shared" si="91"/>
        <v>0</v>
      </c>
      <c r="H118" s="202">
        <f t="shared" si="91"/>
        <v>2200</v>
      </c>
      <c r="I118" s="201">
        <f t="shared" si="91"/>
        <v>10000</v>
      </c>
      <c r="J118" s="202">
        <f t="shared" si="91"/>
        <v>0</v>
      </c>
      <c r="K118" s="202">
        <f t="shared" si="91"/>
        <v>0</v>
      </c>
      <c r="L118" s="122"/>
      <c r="M118" s="122"/>
      <c r="N118" s="228"/>
      <c r="O118" s="122"/>
      <c r="P118" s="122"/>
      <c r="Q118" s="122"/>
      <c r="R118" s="228"/>
      <c r="T118" s="122"/>
      <c r="V118" s="228"/>
      <c r="W118" s="122"/>
      <c r="X118" s="122"/>
      <c r="Y118" s="122"/>
      <c r="Z118" s="228"/>
      <c r="AB118" s="122"/>
    </row>
    <row r="119" spans="1:63" s="221" customFormat="1" ht="13.2" hidden="1" customHeight="1" x14ac:dyDescent="0.2">
      <c r="A119" s="210">
        <v>32951</v>
      </c>
      <c r="B119" s="211" t="s">
        <v>316</v>
      </c>
      <c r="C119" s="217">
        <v>500</v>
      </c>
      <c r="D119" s="212">
        <f t="shared" si="87"/>
        <v>0</v>
      </c>
      <c r="E119" s="217">
        <v>500</v>
      </c>
      <c r="F119" s="218"/>
      <c r="G119" s="218"/>
      <c r="H119" s="217">
        <v>500</v>
      </c>
      <c r="I119" s="218"/>
      <c r="J119" s="218"/>
      <c r="K119" s="219"/>
      <c r="L119" s="220"/>
      <c r="M119" s="220"/>
      <c r="N119" s="239"/>
      <c r="O119" s="220"/>
      <c r="P119" s="220"/>
      <c r="Q119" s="239"/>
      <c r="R119" s="220"/>
      <c r="T119" s="220"/>
      <c r="V119" s="239"/>
      <c r="W119" s="220"/>
      <c r="X119" s="220"/>
      <c r="Y119" s="239"/>
      <c r="Z119" s="220"/>
      <c r="AB119" s="220"/>
    </row>
    <row r="120" spans="1:63" s="221" customFormat="1" ht="13.2" hidden="1" customHeight="1" x14ac:dyDescent="0.2">
      <c r="A120" s="210" t="s">
        <v>317</v>
      </c>
      <c r="B120" s="211" t="s">
        <v>318</v>
      </c>
      <c r="C120" s="217">
        <v>500</v>
      </c>
      <c r="D120" s="212">
        <f t="shared" si="87"/>
        <v>0</v>
      </c>
      <c r="E120" s="217">
        <v>500</v>
      </c>
      <c r="F120" s="218"/>
      <c r="G120" s="218"/>
      <c r="H120" s="217">
        <v>500</v>
      </c>
      <c r="I120" s="218"/>
      <c r="J120" s="218"/>
      <c r="K120" s="219"/>
      <c r="L120" s="220"/>
      <c r="M120" s="220"/>
      <c r="N120" s="239"/>
      <c r="O120" s="220"/>
      <c r="P120" s="220"/>
      <c r="Q120" s="239"/>
      <c r="R120" s="220"/>
      <c r="T120" s="220"/>
      <c r="V120" s="239"/>
      <c r="W120" s="220"/>
      <c r="X120" s="220"/>
      <c r="Y120" s="239"/>
      <c r="Z120" s="220"/>
      <c r="AB120" s="220"/>
    </row>
    <row r="121" spans="1:63" s="221" customFormat="1" ht="13.2" hidden="1" customHeight="1" x14ac:dyDescent="0.2">
      <c r="A121" s="210" t="s">
        <v>319</v>
      </c>
      <c r="B121" s="211" t="s">
        <v>320</v>
      </c>
      <c r="C121" s="217">
        <v>200</v>
      </c>
      <c r="D121" s="212">
        <f t="shared" si="87"/>
        <v>0</v>
      </c>
      <c r="E121" s="217">
        <v>200</v>
      </c>
      <c r="F121" s="218"/>
      <c r="G121" s="218"/>
      <c r="H121" s="217">
        <v>200</v>
      </c>
      <c r="I121" s="218"/>
      <c r="J121" s="218"/>
      <c r="K121" s="219"/>
      <c r="L121" s="220"/>
      <c r="M121" s="220"/>
      <c r="N121" s="239"/>
      <c r="O121" s="220"/>
      <c r="P121" s="220"/>
      <c r="Q121" s="239"/>
      <c r="R121" s="220"/>
      <c r="T121" s="220"/>
      <c r="V121" s="239"/>
      <c r="W121" s="220"/>
      <c r="X121" s="220"/>
      <c r="Y121" s="239"/>
      <c r="Z121" s="220"/>
      <c r="AB121" s="220"/>
    </row>
    <row r="122" spans="1:63" s="221" customFormat="1" ht="13.2" hidden="1" customHeight="1" x14ac:dyDescent="0.2">
      <c r="A122" s="210" t="s">
        <v>321</v>
      </c>
      <c r="B122" s="211" t="s">
        <v>322</v>
      </c>
      <c r="C122" s="217">
        <v>10000</v>
      </c>
      <c r="D122" s="212">
        <f t="shared" si="87"/>
        <v>0</v>
      </c>
      <c r="E122" s="217">
        <v>10000</v>
      </c>
      <c r="F122" s="217"/>
      <c r="G122" s="217"/>
      <c r="H122" s="217"/>
      <c r="I122" s="217">
        <v>10000</v>
      </c>
      <c r="J122" s="217"/>
      <c r="K122" s="219"/>
      <c r="L122" s="220"/>
      <c r="M122" s="220"/>
      <c r="N122" s="239"/>
      <c r="O122" s="239"/>
      <c r="P122" s="239"/>
      <c r="Q122" s="239"/>
      <c r="R122" s="239"/>
      <c r="T122" s="239"/>
      <c r="V122" s="239"/>
      <c r="W122" s="239"/>
      <c r="X122" s="239"/>
      <c r="Y122" s="239"/>
      <c r="Z122" s="239"/>
      <c r="AB122" s="239"/>
    </row>
    <row r="123" spans="1:63" s="221" customFormat="1" ht="13.2" hidden="1" customHeight="1" x14ac:dyDescent="0.2">
      <c r="A123" s="210" t="s">
        <v>323</v>
      </c>
      <c r="B123" s="211" t="s">
        <v>324</v>
      </c>
      <c r="C123" s="217">
        <v>1000</v>
      </c>
      <c r="D123" s="212">
        <f t="shared" si="87"/>
        <v>0</v>
      </c>
      <c r="E123" s="217">
        <v>1000</v>
      </c>
      <c r="F123" s="217"/>
      <c r="G123" s="217"/>
      <c r="H123" s="217">
        <v>1000</v>
      </c>
      <c r="I123" s="217"/>
      <c r="J123" s="217"/>
      <c r="K123" s="219"/>
      <c r="L123" s="220"/>
      <c r="M123" s="220"/>
      <c r="N123" s="239"/>
      <c r="O123" s="239"/>
      <c r="P123" s="239"/>
      <c r="Q123" s="239"/>
      <c r="R123" s="239"/>
      <c r="T123" s="239"/>
      <c r="V123" s="239"/>
      <c r="W123" s="239"/>
      <c r="X123" s="239"/>
      <c r="Y123" s="239"/>
      <c r="Z123" s="239"/>
      <c r="AB123" s="239"/>
    </row>
    <row r="124" spans="1:63" s="7" customFormat="1" hidden="1" x14ac:dyDescent="0.25">
      <c r="A124" s="199">
        <v>3299</v>
      </c>
      <c r="B124" s="200" t="s">
        <v>303</v>
      </c>
      <c r="C124" s="201">
        <f t="shared" ref="C124:K124" si="94">C125+C126</f>
        <v>9900</v>
      </c>
      <c r="D124" s="201">
        <f t="shared" ref="D124" si="95">D125+D126</f>
        <v>15000</v>
      </c>
      <c r="E124" s="201">
        <f t="shared" ref="E124" si="96">E125+E126</f>
        <v>24900</v>
      </c>
      <c r="F124" s="201">
        <f t="shared" si="94"/>
        <v>0</v>
      </c>
      <c r="G124" s="201">
        <f t="shared" si="94"/>
        <v>0</v>
      </c>
      <c r="H124" s="201">
        <f t="shared" si="94"/>
        <v>24900</v>
      </c>
      <c r="I124" s="201">
        <f t="shared" si="94"/>
        <v>0</v>
      </c>
      <c r="J124" s="201">
        <f t="shared" si="94"/>
        <v>0</v>
      </c>
      <c r="K124" s="202">
        <f t="shared" si="94"/>
        <v>0</v>
      </c>
      <c r="L124" s="122"/>
      <c r="M124" s="122"/>
      <c r="N124" s="228"/>
      <c r="O124" s="228"/>
      <c r="P124" s="228"/>
      <c r="Q124" s="228"/>
      <c r="R124" s="228"/>
      <c r="T124" s="228"/>
      <c r="V124" s="228"/>
      <c r="W124" s="228"/>
      <c r="X124" s="228"/>
      <c r="Y124" s="228"/>
      <c r="Z124" s="228"/>
      <c r="AB124" s="228"/>
    </row>
    <row r="125" spans="1:63" s="221" customFormat="1" ht="13.2" hidden="1" customHeight="1" x14ac:dyDescent="0.25">
      <c r="A125" s="210" t="s">
        <v>325</v>
      </c>
      <c r="B125" s="211" t="s">
        <v>326</v>
      </c>
      <c r="C125" s="217"/>
      <c r="D125" s="217"/>
      <c r="E125" s="217">
        <v>0</v>
      </c>
      <c r="F125" s="217"/>
      <c r="G125" s="217"/>
      <c r="H125" s="217"/>
      <c r="I125" s="217"/>
      <c r="J125" s="217"/>
      <c r="K125" s="219"/>
      <c r="L125" s="220"/>
      <c r="M125" s="220"/>
      <c r="N125" s="239"/>
      <c r="O125" s="239"/>
      <c r="P125" s="239"/>
      <c r="Q125" s="239"/>
      <c r="R125" s="239"/>
      <c r="T125" s="239"/>
      <c r="V125" s="239"/>
      <c r="W125" s="239"/>
      <c r="X125" s="239"/>
      <c r="Y125" s="239"/>
      <c r="Z125" s="239"/>
      <c r="AB125" s="239"/>
    </row>
    <row r="126" spans="1:63" s="221" customFormat="1" ht="13.2" hidden="1" customHeight="1" x14ac:dyDescent="0.2">
      <c r="A126" s="210" t="s">
        <v>325</v>
      </c>
      <c r="B126" s="211" t="s">
        <v>303</v>
      </c>
      <c r="C126" s="217">
        <v>9900</v>
      </c>
      <c r="D126" s="212">
        <f t="shared" ref="D126" si="97">E126-C126</f>
        <v>15000</v>
      </c>
      <c r="E126" s="217">
        <v>24900</v>
      </c>
      <c r="F126" s="217"/>
      <c r="G126" s="217"/>
      <c r="H126" s="217">
        <v>24900</v>
      </c>
      <c r="I126" s="217"/>
      <c r="J126" s="217"/>
      <c r="K126" s="219"/>
      <c r="L126" s="220"/>
      <c r="M126" s="220"/>
      <c r="N126" s="239"/>
      <c r="O126" s="239"/>
      <c r="P126" s="239"/>
      <c r="Q126" s="239"/>
      <c r="R126" s="239"/>
      <c r="T126" s="239"/>
      <c r="V126" s="239"/>
      <c r="W126" s="239"/>
      <c r="X126" s="239"/>
      <c r="Y126" s="239"/>
      <c r="Z126" s="239"/>
      <c r="AB126" s="239"/>
    </row>
    <row r="127" spans="1:63" s="187" customFormat="1" x14ac:dyDescent="0.25">
      <c r="A127" s="183">
        <v>34</v>
      </c>
      <c r="B127" s="184" t="s">
        <v>50</v>
      </c>
      <c r="C127" s="185">
        <f t="shared" ref="C127:K127" si="98">C128</f>
        <v>5110</v>
      </c>
      <c r="D127" s="185">
        <f t="shared" si="98"/>
        <v>5</v>
      </c>
      <c r="E127" s="185">
        <f t="shared" si="98"/>
        <v>5115</v>
      </c>
      <c r="F127" s="185">
        <f t="shared" si="98"/>
        <v>2000</v>
      </c>
      <c r="G127" s="185">
        <f t="shared" si="98"/>
        <v>0</v>
      </c>
      <c r="H127" s="185">
        <f t="shared" si="98"/>
        <v>3115</v>
      </c>
      <c r="I127" s="185">
        <f t="shared" si="98"/>
        <v>0</v>
      </c>
      <c r="J127" s="185">
        <f t="shared" si="98"/>
        <v>0</v>
      </c>
      <c r="K127" s="185">
        <f t="shared" si="98"/>
        <v>0</v>
      </c>
      <c r="L127" s="228"/>
      <c r="M127" s="228"/>
      <c r="N127" s="228"/>
      <c r="O127" s="228"/>
      <c r="P127" s="228"/>
      <c r="Q127" s="228"/>
      <c r="R127" s="228"/>
      <c r="S127" s="7"/>
      <c r="T127" s="228"/>
      <c r="U127" s="7"/>
      <c r="V127" s="228"/>
      <c r="W127" s="228"/>
      <c r="X127" s="228"/>
      <c r="Y127" s="228"/>
      <c r="Z127" s="228"/>
      <c r="AA127" s="7"/>
      <c r="AB127" s="228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s="7" customFormat="1" x14ac:dyDescent="0.25">
      <c r="A128" s="160">
        <v>343</v>
      </c>
      <c r="B128" s="311" t="s">
        <v>27</v>
      </c>
      <c r="C128" s="201">
        <f t="shared" ref="C128:K128" si="99">C129+C131+C133</f>
        <v>5110</v>
      </c>
      <c r="D128" s="201">
        <f t="shared" ref="D128" si="100">D129+D131+D133</f>
        <v>5</v>
      </c>
      <c r="E128" s="201">
        <f t="shared" ref="E128" si="101">E129+E131+E133</f>
        <v>5115</v>
      </c>
      <c r="F128" s="201">
        <f t="shared" si="99"/>
        <v>2000</v>
      </c>
      <c r="G128" s="201">
        <f t="shared" si="99"/>
        <v>0</v>
      </c>
      <c r="H128" s="201">
        <f t="shared" si="99"/>
        <v>3115</v>
      </c>
      <c r="I128" s="201">
        <f t="shared" si="99"/>
        <v>0</v>
      </c>
      <c r="J128" s="201">
        <f t="shared" si="99"/>
        <v>0</v>
      </c>
      <c r="K128" s="201">
        <f t="shared" si="99"/>
        <v>0</v>
      </c>
      <c r="L128" s="228"/>
      <c r="M128" s="228"/>
      <c r="N128" s="228"/>
      <c r="O128" s="228"/>
      <c r="P128" s="228"/>
      <c r="Q128" s="228"/>
      <c r="R128" s="228"/>
      <c r="T128" s="228"/>
      <c r="V128" s="228"/>
      <c r="W128" s="228"/>
      <c r="X128" s="228"/>
      <c r="Y128" s="228"/>
      <c r="Z128" s="228"/>
      <c r="AB128" s="228"/>
    </row>
    <row r="129" spans="1:64" s="7" customFormat="1" hidden="1" x14ac:dyDescent="0.25">
      <c r="A129" s="199">
        <v>3431</v>
      </c>
      <c r="B129" s="241" t="s">
        <v>327</v>
      </c>
      <c r="C129" s="201">
        <f t="shared" ref="C129:K129" si="102">C130</f>
        <v>5100</v>
      </c>
      <c r="D129" s="201">
        <f t="shared" si="102"/>
        <v>-5</v>
      </c>
      <c r="E129" s="201">
        <f t="shared" si="102"/>
        <v>5095</v>
      </c>
      <c r="F129" s="201">
        <f t="shared" si="102"/>
        <v>1995</v>
      </c>
      <c r="G129" s="201">
        <f t="shared" si="102"/>
        <v>0</v>
      </c>
      <c r="H129" s="201">
        <f t="shared" si="102"/>
        <v>3100</v>
      </c>
      <c r="I129" s="201">
        <f t="shared" si="102"/>
        <v>0</v>
      </c>
      <c r="J129" s="201">
        <f t="shared" si="102"/>
        <v>0</v>
      </c>
      <c r="K129" s="201">
        <f t="shared" si="102"/>
        <v>0</v>
      </c>
      <c r="L129" s="228"/>
      <c r="M129" s="228"/>
      <c r="N129" s="228"/>
      <c r="O129" s="228"/>
      <c r="P129" s="228"/>
      <c r="Q129" s="228"/>
      <c r="R129" s="228"/>
      <c r="T129" s="228"/>
      <c r="V129" s="228"/>
      <c r="W129" s="228"/>
      <c r="X129" s="228"/>
      <c r="Y129" s="228"/>
      <c r="Z129" s="228"/>
      <c r="AB129" s="228"/>
    </row>
    <row r="130" spans="1:64" s="221" customFormat="1" ht="13.2" hidden="1" customHeight="1" x14ac:dyDescent="0.2">
      <c r="A130" s="210" t="s">
        <v>328</v>
      </c>
      <c r="B130" s="211" t="s">
        <v>329</v>
      </c>
      <c r="C130" s="217">
        <v>5100</v>
      </c>
      <c r="D130" s="212">
        <f t="shared" ref="D130:D132" si="103">E130-C130</f>
        <v>-5</v>
      </c>
      <c r="E130" s="217">
        <v>5095</v>
      </c>
      <c r="F130" s="218">
        <v>1995</v>
      </c>
      <c r="G130" s="218"/>
      <c r="H130" s="217">
        <v>3100</v>
      </c>
      <c r="I130" s="218"/>
      <c r="J130" s="218"/>
      <c r="K130" s="219"/>
      <c r="L130" s="220"/>
      <c r="M130" s="220"/>
      <c r="N130" s="239"/>
      <c r="O130" s="220"/>
      <c r="P130" s="220"/>
      <c r="Q130" s="239"/>
      <c r="R130" s="220"/>
      <c r="T130" s="220"/>
      <c r="V130" s="239"/>
      <c r="W130" s="220"/>
      <c r="X130" s="220"/>
      <c r="Y130" s="239"/>
      <c r="Z130" s="220"/>
      <c r="AB130" s="220"/>
    </row>
    <row r="131" spans="1:64" s="19" customFormat="1" ht="24" hidden="1" x14ac:dyDescent="0.25">
      <c r="A131" s="199">
        <v>3432</v>
      </c>
      <c r="B131" s="242" t="s">
        <v>330</v>
      </c>
      <c r="C131" s="205">
        <f t="shared" ref="C131:K131" si="104">C132</f>
        <v>10</v>
      </c>
      <c r="D131" s="205">
        <f t="shared" si="104"/>
        <v>0</v>
      </c>
      <c r="E131" s="205">
        <f t="shared" si="104"/>
        <v>10</v>
      </c>
      <c r="F131" s="205">
        <f t="shared" si="104"/>
        <v>0</v>
      </c>
      <c r="G131" s="205">
        <f t="shared" si="104"/>
        <v>0</v>
      </c>
      <c r="H131" s="205">
        <f t="shared" si="104"/>
        <v>10</v>
      </c>
      <c r="I131" s="205">
        <f t="shared" si="104"/>
        <v>0</v>
      </c>
      <c r="J131" s="205">
        <f t="shared" si="104"/>
        <v>0</v>
      </c>
      <c r="K131" s="205">
        <f t="shared" si="104"/>
        <v>0</v>
      </c>
      <c r="L131" s="243"/>
      <c r="M131" s="243"/>
      <c r="N131" s="243"/>
      <c r="O131" s="243"/>
      <c r="P131" s="243"/>
      <c r="Q131" s="243"/>
      <c r="R131" s="243"/>
      <c r="T131" s="243"/>
      <c r="V131" s="243"/>
      <c r="W131" s="243"/>
      <c r="X131" s="243"/>
      <c r="Y131" s="243"/>
      <c r="Z131" s="243"/>
      <c r="AB131" s="243"/>
    </row>
    <row r="132" spans="1:64" s="221" customFormat="1" ht="20.399999999999999" hidden="1" x14ac:dyDescent="0.2">
      <c r="A132" s="203" t="s">
        <v>331</v>
      </c>
      <c r="B132" s="244" t="s">
        <v>330</v>
      </c>
      <c r="C132" s="217">
        <v>10</v>
      </c>
      <c r="D132" s="212">
        <f t="shared" si="103"/>
        <v>0</v>
      </c>
      <c r="E132" s="217">
        <v>10</v>
      </c>
      <c r="F132" s="217"/>
      <c r="G132" s="217"/>
      <c r="H132" s="217">
        <v>10</v>
      </c>
      <c r="I132" s="217"/>
      <c r="J132" s="217"/>
      <c r="K132" s="219"/>
      <c r="L132" s="220"/>
      <c r="M132" s="220"/>
      <c r="N132" s="239"/>
      <c r="O132" s="239"/>
      <c r="P132" s="239"/>
      <c r="Q132" s="239"/>
      <c r="R132" s="239"/>
      <c r="T132" s="239"/>
      <c r="V132" s="239"/>
      <c r="W132" s="239"/>
      <c r="X132" s="239"/>
      <c r="Y132" s="239"/>
      <c r="Z132" s="239"/>
      <c r="AB132" s="239"/>
    </row>
    <row r="133" spans="1:64" s="7" customFormat="1" hidden="1" x14ac:dyDescent="0.25">
      <c r="A133" s="199">
        <v>3433</v>
      </c>
      <c r="B133" s="241" t="s">
        <v>332</v>
      </c>
      <c r="C133" s="201">
        <f>C134+C135+C136</f>
        <v>0</v>
      </c>
      <c r="D133" s="201">
        <f>D134+D135+D136</f>
        <v>10</v>
      </c>
      <c r="E133" s="201">
        <f>E134+E135+E136</f>
        <v>10</v>
      </c>
      <c r="F133" s="201">
        <f t="shared" ref="F133:K133" si="105">F134+F135+F136</f>
        <v>5</v>
      </c>
      <c r="G133" s="201">
        <f t="shared" si="105"/>
        <v>0</v>
      </c>
      <c r="H133" s="201">
        <f t="shared" si="105"/>
        <v>5</v>
      </c>
      <c r="I133" s="201">
        <f t="shared" si="105"/>
        <v>0</v>
      </c>
      <c r="J133" s="201">
        <f t="shared" si="105"/>
        <v>0</v>
      </c>
      <c r="K133" s="201">
        <f t="shared" si="105"/>
        <v>0</v>
      </c>
      <c r="L133" s="228"/>
      <c r="M133" s="228"/>
      <c r="N133" s="228"/>
      <c r="O133" s="228"/>
      <c r="P133" s="228"/>
      <c r="Q133" s="228"/>
      <c r="R133" s="228"/>
      <c r="T133" s="228"/>
      <c r="V133" s="228"/>
      <c r="W133" s="228"/>
      <c r="X133" s="228"/>
      <c r="Y133" s="228"/>
      <c r="Z133" s="228"/>
      <c r="AB133" s="228"/>
    </row>
    <row r="134" spans="1:64" s="221" customFormat="1" ht="13.2" hidden="1" customHeight="1" x14ac:dyDescent="0.25">
      <c r="A134" s="210" t="s">
        <v>333</v>
      </c>
      <c r="B134" s="211" t="s">
        <v>334</v>
      </c>
      <c r="C134" s="217">
        <v>0</v>
      </c>
      <c r="D134" s="217">
        <f>E134-C134</f>
        <v>3</v>
      </c>
      <c r="E134" s="217">
        <v>3</v>
      </c>
      <c r="F134" s="218"/>
      <c r="G134" s="218"/>
      <c r="H134" s="217">
        <v>1</v>
      </c>
      <c r="I134" s="218"/>
      <c r="J134" s="218"/>
      <c r="K134" s="219"/>
      <c r="L134" s="220"/>
      <c r="M134" s="220"/>
      <c r="N134" s="239"/>
      <c r="O134" s="220"/>
      <c r="P134" s="220"/>
      <c r="Q134" s="239"/>
      <c r="R134" s="220"/>
      <c r="T134" s="220"/>
      <c r="V134" s="239"/>
      <c r="W134" s="220"/>
      <c r="X134" s="220"/>
      <c r="Y134" s="239"/>
      <c r="Z134" s="220"/>
      <c r="AB134" s="220"/>
    </row>
    <row r="135" spans="1:64" s="221" customFormat="1" ht="13.2" hidden="1" customHeight="1" x14ac:dyDescent="0.25">
      <c r="A135" s="210" t="s">
        <v>335</v>
      </c>
      <c r="B135" s="211" t="s">
        <v>336</v>
      </c>
      <c r="C135" s="217">
        <v>0</v>
      </c>
      <c r="D135" s="217">
        <f t="shared" ref="D135:D136" si="106">E135-C135</f>
        <v>2</v>
      </c>
      <c r="E135" s="217">
        <v>2</v>
      </c>
      <c r="F135" s="218"/>
      <c r="G135" s="218"/>
      <c r="H135" s="217">
        <v>1</v>
      </c>
      <c r="I135" s="218"/>
      <c r="J135" s="218"/>
      <c r="K135" s="219"/>
      <c r="L135" s="220"/>
      <c r="M135" s="220"/>
      <c r="N135" s="239"/>
      <c r="O135" s="220"/>
      <c r="P135" s="220"/>
      <c r="Q135" s="239"/>
      <c r="R135" s="220"/>
      <c r="T135" s="220"/>
      <c r="V135" s="239"/>
      <c r="W135" s="220"/>
      <c r="X135" s="220"/>
      <c r="Y135" s="239"/>
      <c r="Z135" s="220"/>
      <c r="AB135" s="220"/>
    </row>
    <row r="136" spans="1:64" s="221" customFormat="1" ht="13.2" hidden="1" customHeight="1" x14ac:dyDescent="0.25">
      <c r="A136" s="210" t="s">
        <v>337</v>
      </c>
      <c r="B136" s="211" t="s">
        <v>338</v>
      </c>
      <c r="C136" s="217">
        <v>0</v>
      </c>
      <c r="D136" s="217">
        <f t="shared" si="106"/>
        <v>5</v>
      </c>
      <c r="E136" s="217">
        <v>5</v>
      </c>
      <c r="F136" s="218">
        <v>5</v>
      </c>
      <c r="G136" s="218"/>
      <c r="H136" s="217">
        <v>3</v>
      </c>
      <c r="I136" s="218"/>
      <c r="J136" s="218"/>
      <c r="K136" s="219"/>
      <c r="L136" s="220"/>
      <c r="M136" s="220"/>
      <c r="N136" s="239"/>
      <c r="O136" s="220"/>
      <c r="P136" s="220"/>
      <c r="Q136" s="239"/>
      <c r="R136" s="220"/>
      <c r="T136" s="220"/>
      <c r="V136" s="239"/>
      <c r="W136" s="220"/>
      <c r="X136" s="220"/>
      <c r="Y136" s="239"/>
      <c r="Z136" s="220"/>
      <c r="AB136" s="220"/>
    </row>
    <row r="137" spans="1:64" s="255" customFormat="1" ht="26.4" x14ac:dyDescent="0.25">
      <c r="A137" s="251" t="s">
        <v>52</v>
      </c>
      <c r="B137" s="254" t="s">
        <v>53</v>
      </c>
      <c r="C137" s="253">
        <f t="shared" ref="C137:K139" si="107">C138</f>
        <v>9500</v>
      </c>
      <c r="D137" s="253">
        <f t="shared" si="107"/>
        <v>0</v>
      </c>
      <c r="E137" s="253">
        <f t="shared" si="107"/>
        <v>9500</v>
      </c>
      <c r="F137" s="207">
        <f t="shared" si="107"/>
        <v>0</v>
      </c>
      <c r="G137" s="207">
        <f t="shared" si="107"/>
        <v>0</v>
      </c>
      <c r="H137" s="207">
        <f t="shared" si="107"/>
        <v>9500</v>
      </c>
      <c r="I137" s="207">
        <f t="shared" si="107"/>
        <v>0</v>
      </c>
      <c r="J137" s="207">
        <f t="shared" si="107"/>
        <v>0</v>
      </c>
      <c r="K137" s="207">
        <f t="shared" si="107"/>
        <v>0</v>
      </c>
      <c r="L137" s="209"/>
      <c r="M137" s="209"/>
      <c r="N137" s="243"/>
      <c r="O137" s="209"/>
      <c r="P137" s="209"/>
      <c r="Q137" s="209"/>
      <c r="R137" s="209"/>
      <c r="S137" s="19"/>
      <c r="T137" s="209"/>
      <c r="U137" s="19"/>
      <c r="V137" s="243"/>
      <c r="W137" s="209"/>
      <c r="X137" s="209"/>
      <c r="Y137" s="209"/>
      <c r="Z137" s="209"/>
      <c r="AA137" s="19"/>
      <c r="AB137" s="20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</row>
    <row r="138" spans="1:64" s="19" customFormat="1" ht="26.4" x14ac:dyDescent="0.25">
      <c r="A138" s="314">
        <v>372</v>
      </c>
      <c r="B138" s="315" t="s">
        <v>55</v>
      </c>
      <c r="C138" s="205">
        <f t="shared" si="107"/>
        <v>9500</v>
      </c>
      <c r="D138" s="205">
        <f t="shared" si="107"/>
        <v>0</v>
      </c>
      <c r="E138" s="205">
        <f t="shared" si="107"/>
        <v>9500</v>
      </c>
      <c r="F138" s="205">
        <f t="shared" si="107"/>
        <v>0</v>
      </c>
      <c r="G138" s="205">
        <f t="shared" si="107"/>
        <v>0</v>
      </c>
      <c r="H138" s="205">
        <f t="shared" si="107"/>
        <v>9500</v>
      </c>
      <c r="I138" s="205">
        <f t="shared" si="107"/>
        <v>0</v>
      </c>
      <c r="J138" s="205">
        <f t="shared" si="107"/>
        <v>0</v>
      </c>
      <c r="K138" s="205">
        <f t="shared" si="107"/>
        <v>0</v>
      </c>
      <c r="L138" s="290"/>
      <c r="M138" s="290"/>
      <c r="N138" s="243"/>
      <c r="O138" s="243"/>
      <c r="P138" s="243"/>
      <c r="Q138" s="243"/>
      <c r="R138" s="243"/>
      <c r="T138" s="243"/>
      <c r="V138" s="243"/>
      <c r="W138" s="243"/>
      <c r="X138" s="243"/>
      <c r="Y138" s="243"/>
      <c r="Z138" s="243"/>
      <c r="AB138" s="243"/>
    </row>
    <row r="139" spans="1:64" s="7" customFormat="1" hidden="1" x14ac:dyDescent="0.25">
      <c r="A139" s="199" t="s">
        <v>339</v>
      </c>
      <c r="B139" s="241" t="s">
        <v>340</v>
      </c>
      <c r="C139" s="201">
        <f t="shared" si="107"/>
        <v>9500</v>
      </c>
      <c r="D139" s="201">
        <f t="shared" si="107"/>
        <v>0</v>
      </c>
      <c r="E139" s="201">
        <f t="shared" si="107"/>
        <v>9500</v>
      </c>
      <c r="F139" s="201">
        <f t="shared" si="107"/>
        <v>0</v>
      </c>
      <c r="G139" s="201">
        <f t="shared" si="107"/>
        <v>0</v>
      </c>
      <c r="H139" s="201">
        <f t="shared" si="107"/>
        <v>9500</v>
      </c>
      <c r="I139" s="201">
        <f t="shared" si="107"/>
        <v>0</v>
      </c>
      <c r="J139" s="201">
        <f t="shared" si="107"/>
        <v>0</v>
      </c>
      <c r="K139" s="201">
        <f t="shared" si="107"/>
        <v>0</v>
      </c>
      <c r="L139" s="245"/>
      <c r="M139" s="245"/>
      <c r="N139" s="228"/>
      <c r="O139" s="228"/>
      <c r="P139" s="228"/>
      <c r="Q139" s="228"/>
      <c r="R139" s="228"/>
      <c r="T139" s="228"/>
      <c r="V139" s="228"/>
      <c r="W139" s="228"/>
      <c r="X139" s="228"/>
      <c r="Y139" s="228"/>
      <c r="Z139" s="228"/>
      <c r="AB139" s="228"/>
    </row>
    <row r="140" spans="1:64" s="221" customFormat="1" ht="13.2" hidden="1" customHeight="1" x14ac:dyDescent="0.2">
      <c r="A140" s="210" t="s">
        <v>341</v>
      </c>
      <c r="B140" s="211" t="s">
        <v>342</v>
      </c>
      <c r="C140" s="217">
        <v>9500</v>
      </c>
      <c r="D140" s="212">
        <f t="shared" ref="D140" si="108">E140-C140</f>
        <v>0</v>
      </c>
      <c r="E140" s="217">
        <v>9500</v>
      </c>
      <c r="F140" s="217"/>
      <c r="G140" s="217"/>
      <c r="H140" s="217">
        <v>9500</v>
      </c>
      <c r="I140" s="217"/>
      <c r="J140" s="217"/>
      <c r="K140" s="246"/>
      <c r="L140" s="247"/>
      <c r="M140" s="247"/>
      <c r="N140" s="239"/>
      <c r="O140" s="239"/>
      <c r="P140" s="239"/>
      <c r="Q140" s="239"/>
      <c r="R140" s="239"/>
      <c r="T140" s="239"/>
      <c r="V140" s="239"/>
      <c r="W140" s="239"/>
      <c r="X140" s="239"/>
      <c r="Y140" s="239"/>
      <c r="Z140" s="239"/>
      <c r="AB140" s="239"/>
    </row>
    <row r="141" spans="1:64" s="19" customFormat="1" ht="28.5" hidden="1" customHeight="1" x14ac:dyDescent="0.25">
      <c r="A141" s="248" t="s">
        <v>343</v>
      </c>
      <c r="B141" s="249" t="s">
        <v>344</v>
      </c>
      <c r="C141" s="177"/>
      <c r="D141" s="177"/>
      <c r="E141" s="177"/>
      <c r="F141" s="178"/>
      <c r="G141" s="178"/>
      <c r="H141" s="177"/>
      <c r="I141" s="178"/>
      <c r="J141" s="178"/>
      <c r="K141" s="250"/>
      <c r="L141" s="209"/>
      <c r="M141" s="209"/>
      <c r="N141" s="243"/>
      <c r="O141" s="209"/>
      <c r="P141" s="209"/>
      <c r="Q141" s="243"/>
      <c r="R141" s="209"/>
      <c r="T141" s="209"/>
      <c r="V141" s="243"/>
      <c r="W141" s="209"/>
      <c r="X141" s="209"/>
      <c r="Y141" s="243"/>
      <c r="Z141" s="209"/>
      <c r="AB141" s="209"/>
    </row>
    <row r="142" spans="1:64" s="19" customFormat="1" ht="26.4" x14ac:dyDescent="0.25">
      <c r="A142" s="251">
        <v>4</v>
      </c>
      <c r="B142" s="252" t="s">
        <v>131</v>
      </c>
      <c r="C142" s="253">
        <f>C143+C165</f>
        <v>100650</v>
      </c>
      <c r="D142" s="253">
        <f t="shared" ref="D142" si="109">D143+D165</f>
        <v>96288.86</v>
      </c>
      <c r="E142" s="253">
        <f>E143+E165</f>
        <v>196938.86</v>
      </c>
      <c r="F142" s="253">
        <f t="shared" ref="F142" si="110">F143+F165</f>
        <v>0</v>
      </c>
      <c r="G142" s="253">
        <f t="shared" ref="G142" si="111">G143+G165</f>
        <v>250</v>
      </c>
      <c r="H142" s="253">
        <f t="shared" ref="H142" si="112">H143+H165</f>
        <v>196188.86</v>
      </c>
      <c r="I142" s="253">
        <f t="shared" ref="I142" si="113">I143+I165</f>
        <v>0</v>
      </c>
      <c r="J142" s="253">
        <f t="shared" ref="J142" si="114">J143+J165</f>
        <v>500</v>
      </c>
      <c r="K142" s="253">
        <f t="shared" ref="K142" si="115">K143+K165</f>
        <v>0</v>
      </c>
      <c r="L142" s="209"/>
      <c r="M142" s="209"/>
      <c r="N142" s="243"/>
      <c r="O142" s="209"/>
      <c r="P142" s="209"/>
      <c r="Q142" s="209"/>
      <c r="R142" s="209"/>
      <c r="T142" s="209"/>
      <c r="V142" s="243"/>
      <c r="W142" s="209"/>
      <c r="X142" s="209"/>
      <c r="Y142" s="209"/>
      <c r="Z142" s="209"/>
      <c r="AB142" s="209"/>
    </row>
    <row r="143" spans="1:64" s="255" customFormat="1" ht="26.4" x14ac:dyDescent="0.25">
      <c r="A143" s="251">
        <v>42</v>
      </c>
      <c r="B143" s="254" t="s">
        <v>66</v>
      </c>
      <c r="C143" s="253">
        <f>C144+C162</f>
        <v>100650</v>
      </c>
      <c r="D143" s="253">
        <f t="shared" ref="D143:K143" si="116">D144+D162</f>
        <v>11788.86</v>
      </c>
      <c r="E143" s="253">
        <f t="shared" si="116"/>
        <v>112438.86</v>
      </c>
      <c r="F143" s="253">
        <f t="shared" si="116"/>
        <v>0</v>
      </c>
      <c r="G143" s="253">
        <f t="shared" si="116"/>
        <v>250</v>
      </c>
      <c r="H143" s="253">
        <f t="shared" si="116"/>
        <v>111688.86</v>
      </c>
      <c r="I143" s="253">
        <f t="shared" si="116"/>
        <v>0</v>
      </c>
      <c r="J143" s="253">
        <f t="shared" si="116"/>
        <v>500</v>
      </c>
      <c r="K143" s="253">
        <f t="shared" si="116"/>
        <v>0</v>
      </c>
      <c r="L143" s="209"/>
      <c r="M143" s="209"/>
      <c r="N143" s="243"/>
      <c r="O143" s="209"/>
      <c r="P143" s="209"/>
      <c r="Q143" s="209"/>
      <c r="R143" s="209"/>
      <c r="S143" s="19"/>
      <c r="T143" s="209"/>
      <c r="U143" s="19"/>
      <c r="V143" s="243"/>
      <c r="W143" s="209"/>
      <c r="X143" s="209"/>
      <c r="Y143" s="209"/>
      <c r="Z143" s="209"/>
      <c r="AA143" s="19"/>
      <c r="AB143" s="20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</row>
    <row r="144" spans="1:64" s="19" customFormat="1" ht="13.2" customHeight="1" x14ac:dyDescent="0.25">
      <c r="A144" s="168">
        <v>422</v>
      </c>
      <c r="B144" s="313" t="s">
        <v>28</v>
      </c>
      <c r="C144" s="205">
        <f>C145+C149+C152+C154+C155+C157+C159</f>
        <v>97650</v>
      </c>
      <c r="D144" s="205">
        <f>D145+D149+D152+D154+D155+D157+D159</f>
        <v>11788.86</v>
      </c>
      <c r="E144" s="205">
        <f>E145+E149+E152+E154+E155+E157+E159</f>
        <v>109438.86</v>
      </c>
      <c r="F144" s="205">
        <f t="shared" ref="F144:K144" si="117">F145+F149+F152+F154+F155+F157+F159</f>
        <v>0</v>
      </c>
      <c r="G144" s="205">
        <f t="shared" si="117"/>
        <v>250</v>
      </c>
      <c r="H144" s="205">
        <f t="shared" si="117"/>
        <v>108688.86</v>
      </c>
      <c r="I144" s="205">
        <f t="shared" si="117"/>
        <v>0</v>
      </c>
      <c r="J144" s="205">
        <f t="shared" si="117"/>
        <v>500</v>
      </c>
      <c r="K144" s="205">
        <f t="shared" si="117"/>
        <v>0</v>
      </c>
      <c r="L144" s="209"/>
      <c r="M144" s="209"/>
      <c r="N144" s="243"/>
      <c r="O144" s="209"/>
      <c r="P144" s="209"/>
      <c r="Q144" s="209"/>
      <c r="R144" s="209"/>
      <c r="T144" s="209"/>
      <c r="V144" s="243"/>
      <c r="W144" s="209"/>
      <c r="X144" s="209"/>
      <c r="Y144" s="209"/>
      <c r="Z144" s="209"/>
      <c r="AB144" s="209"/>
    </row>
    <row r="145" spans="1:28" s="7" customFormat="1" ht="13.2" hidden="1" customHeight="1" x14ac:dyDescent="0.25">
      <c r="A145" s="199">
        <v>4221</v>
      </c>
      <c r="B145" s="200" t="s">
        <v>345</v>
      </c>
      <c r="C145" s="201">
        <f t="shared" ref="C145:K145" si="118">C146+C147+C148</f>
        <v>24000</v>
      </c>
      <c r="D145" s="201">
        <f t="shared" si="118"/>
        <v>0</v>
      </c>
      <c r="E145" s="201">
        <f t="shared" si="118"/>
        <v>24000</v>
      </c>
      <c r="F145" s="201">
        <f t="shared" si="118"/>
        <v>0</v>
      </c>
      <c r="G145" s="201">
        <f t="shared" si="118"/>
        <v>250</v>
      </c>
      <c r="H145" s="201">
        <f t="shared" si="118"/>
        <v>23750</v>
      </c>
      <c r="I145" s="201">
        <f t="shared" si="118"/>
        <v>0</v>
      </c>
      <c r="J145" s="201">
        <f t="shared" si="118"/>
        <v>0</v>
      </c>
      <c r="K145" s="201">
        <f t="shared" si="118"/>
        <v>0</v>
      </c>
      <c r="L145" s="122"/>
      <c r="M145" s="122"/>
      <c r="N145" s="228"/>
      <c r="O145" s="122"/>
      <c r="P145" s="122"/>
      <c r="Q145" s="122"/>
      <c r="R145" s="122"/>
      <c r="T145" s="122"/>
      <c r="V145" s="228"/>
      <c r="W145" s="122"/>
      <c r="X145" s="122"/>
      <c r="Y145" s="122"/>
      <c r="Z145" s="122"/>
      <c r="AB145" s="122"/>
    </row>
    <row r="146" spans="1:28" s="225" customFormat="1" ht="13.2" hidden="1" customHeight="1" x14ac:dyDescent="0.2">
      <c r="A146" s="203" t="s">
        <v>346</v>
      </c>
      <c r="B146" s="204" t="s">
        <v>347</v>
      </c>
      <c r="C146" s="212">
        <v>24000</v>
      </c>
      <c r="D146" s="212">
        <f>E146-C146</f>
        <v>0</v>
      </c>
      <c r="E146" s="212">
        <v>24000</v>
      </c>
      <c r="F146" s="213"/>
      <c r="H146" s="213">
        <v>23750</v>
      </c>
      <c r="I146" s="213"/>
      <c r="J146" s="213"/>
      <c r="K146" s="214"/>
      <c r="L146" s="215"/>
      <c r="M146" s="215"/>
      <c r="N146" s="267"/>
      <c r="O146" s="215"/>
      <c r="P146" s="215"/>
      <c r="Q146" s="215"/>
      <c r="R146" s="215"/>
      <c r="T146" s="215"/>
      <c r="V146" s="267"/>
      <c r="W146" s="215"/>
      <c r="X146" s="215"/>
      <c r="Y146" s="215"/>
      <c r="Z146" s="215"/>
      <c r="AB146" s="215"/>
    </row>
    <row r="147" spans="1:28" s="225" customFormat="1" ht="13.2" hidden="1" customHeight="1" x14ac:dyDescent="0.2">
      <c r="A147" s="203" t="s">
        <v>381</v>
      </c>
      <c r="B147" s="204" t="s">
        <v>382</v>
      </c>
      <c r="C147" s="212">
        <v>0</v>
      </c>
      <c r="D147" s="212">
        <f t="shared" ref="D147:D148" si="119">E147-C147</f>
        <v>0</v>
      </c>
      <c r="E147" s="212">
        <v>0</v>
      </c>
      <c r="F147" s="213">
        <v>0</v>
      </c>
      <c r="G147" s="213">
        <v>250</v>
      </c>
      <c r="H147" s="213"/>
      <c r="I147" s="213"/>
      <c r="J147" s="213"/>
      <c r="K147" s="214"/>
      <c r="L147" s="215"/>
      <c r="M147" s="215"/>
      <c r="N147" s="267"/>
      <c r="O147" s="215"/>
      <c r="P147" s="215"/>
      <c r="Q147" s="215"/>
      <c r="R147" s="215"/>
      <c r="T147" s="215"/>
      <c r="V147" s="267"/>
      <c r="W147" s="215"/>
      <c r="X147" s="215"/>
      <c r="Y147" s="215"/>
      <c r="Z147" s="215"/>
      <c r="AB147" s="215"/>
    </row>
    <row r="148" spans="1:28" s="225" customFormat="1" ht="13.2" hidden="1" customHeight="1" x14ac:dyDescent="0.2">
      <c r="A148" s="203" t="s">
        <v>348</v>
      </c>
      <c r="B148" s="204" t="s">
        <v>349</v>
      </c>
      <c r="C148" s="212"/>
      <c r="D148" s="212">
        <f t="shared" si="119"/>
        <v>0</v>
      </c>
      <c r="E148" s="212"/>
      <c r="F148" s="213"/>
      <c r="G148" s="213"/>
      <c r="H148" s="213"/>
      <c r="I148" s="213"/>
      <c r="J148" s="213"/>
      <c r="K148" s="214"/>
      <c r="L148" s="215"/>
      <c r="M148" s="215"/>
      <c r="N148" s="267"/>
      <c r="O148" s="215"/>
      <c r="P148" s="215"/>
      <c r="Q148" s="215"/>
      <c r="R148" s="215"/>
      <c r="T148" s="215"/>
      <c r="V148" s="267"/>
      <c r="W148" s="215"/>
      <c r="X148" s="215"/>
      <c r="Y148" s="215"/>
      <c r="Z148" s="215"/>
      <c r="AB148" s="215"/>
    </row>
    <row r="149" spans="1:28" s="7" customFormat="1" ht="13.2" hidden="1" customHeight="1" x14ac:dyDescent="0.25">
      <c r="A149" s="199">
        <v>4222</v>
      </c>
      <c r="B149" s="200" t="s">
        <v>350</v>
      </c>
      <c r="C149" s="201">
        <f>C150+C151</f>
        <v>0</v>
      </c>
      <c r="D149" s="201">
        <f t="shared" ref="D149" si="120">D150+D151</f>
        <v>200</v>
      </c>
      <c r="E149" s="201">
        <f>E150+E151</f>
        <v>200</v>
      </c>
      <c r="F149" s="201">
        <f t="shared" ref="F149:K149" si="121">F150+F151</f>
        <v>0</v>
      </c>
      <c r="G149" s="201">
        <f t="shared" si="121"/>
        <v>0</v>
      </c>
      <c r="H149" s="201">
        <f t="shared" si="121"/>
        <v>200</v>
      </c>
      <c r="I149" s="201">
        <f t="shared" si="121"/>
        <v>0</v>
      </c>
      <c r="J149" s="201">
        <f t="shared" si="121"/>
        <v>0</v>
      </c>
      <c r="K149" s="201">
        <f t="shared" si="121"/>
        <v>0</v>
      </c>
      <c r="L149" s="122"/>
      <c r="M149" s="122"/>
      <c r="N149" s="228"/>
      <c r="O149" s="122"/>
      <c r="P149" s="122"/>
      <c r="Q149" s="122"/>
      <c r="R149" s="122"/>
      <c r="T149" s="122"/>
      <c r="V149" s="228"/>
      <c r="W149" s="122"/>
      <c r="X149" s="122"/>
      <c r="Y149" s="122"/>
      <c r="Z149" s="122"/>
      <c r="AB149" s="122"/>
    </row>
    <row r="150" spans="1:28" s="225" customFormat="1" ht="13.2" hidden="1" customHeight="1" x14ac:dyDescent="0.2">
      <c r="A150" s="203" t="s">
        <v>383</v>
      </c>
      <c r="B150" s="204" t="s">
        <v>384</v>
      </c>
      <c r="C150" s="212"/>
      <c r="D150" s="212">
        <f>E150-C150</f>
        <v>200</v>
      </c>
      <c r="E150" s="212">
        <v>200</v>
      </c>
      <c r="F150" s="213"/>
      <c r="G150" s="213"/>
      <c r="H150" s="213">
        <v>200</v>
      </c>
      <c r="I150" s="213"/>
      <c r="J150" s="213"/>
      <c r="K150" s="214"/>
      <c r="L150" s="215"/>
      <c r="M150" s="215"/>
      <c r="N150" s="267"/>
      <c r="O150" s="215"/>
      <c r="P150" s="215"/>
      <c r="Q150" s="215"/>
      <c r="R150" s="215"/>
      <c r="T150" s="215"/>
      <c r="V150" s="267"/>
      <c r="W150" s="215"/>
      <c r="X150" s="215"/>
      <c r="Y150" s="215"/>
      <c r="Z150" s="215"/>
      <c r="AB150" s="215"/>
    </row>
    <row r="151" spans="1:28" s="225" customFormat="1" ht="13.2" hidden="1" customHeight="1" x14ac:dyDescent="0.2">
      <c r="A151" s="203" t="s">
        <v>379</v>
      </c>
      <c r="B151" s="204" t="s">
        <v>380</v>
      </c>
      <c r="C151" s="212"/>
      <c r="D151" s="212">
        <f>E151-C151</f>
        <v>0</v>
      </c>
      <c r="E151" s="212">
        <v>0</v>
      </c>
      <c r="F151" s="213"/>
      <c r="G151" s="213"/>
      <c r="H151" s="213"/>
      <c r="I151" s="213"/>
      <c r="J151" s="213"/>
      <c r="K151" s="214"/>
      <c r="L151" s="215"/>
      <c r="M151" s="215"/>
      <c r="N151" s="267"/>
      <c r="O151" s="215"/>
      <c r="P151" s="215"/>
      <c r="Q151" s="215"/>
      <c r="R151" s="215"/>
      <c r="T151" s="215"/>
      <c r="V151" s="267"/>
      <c r="W151" s="215"/>
      <c r="X151" s="215"/>
      <c r="Y151" s="215"/>
      <c r="Z151" s="215"/>
      <c r="AB151" s="215"/>
    </row>
    <row r="152" spans="1:28" s="7" customFormat="1" ht="13.2" hidden="1" customHeight="1" x14ac:dyDescent="0.25">
      <c r="A152" s="199">
        <v>4223</v>
      </c>
      <c r="B152" s="200" t="s">
        <v>351</v>
      </c>
      <c r="C152" s="201">
        <f t="shared" ref="C152:K152" si="122">C153</f>
        <v>7000</v>
      </c>
      <c r="D152" s="201">
        <f t="shared" si="122"/>
        <v>0</v>
      </c>
      <c r="E152" s="201">
        <f t="shared" si="122"/>
        <v>7000</v>
      </c>
      <c r="F152" s="201">
        <f t="shared" si="122"/>
        <v>0</v>
      </c>
      <c r="G152" s="201">
        <f t="shared" si="122"/>
        <v>0</v>
      </c>
      <c r="H152" s="201">
        <f t="shared" si="122"/>
        <v>7000</v>
      </c>
      <c r="I152" s="201">
        <f t="shared" si="122"/>
        <v>0</v>
      </c>
      <c r="J152" s="201">
        <f t="shared" si="122"/>
        <v>0</v>
      </c>
      <c r="K152" s="201">
        <f t="shared" si="122"/>
        <v>0</v>
      </c>
      <c r="L152" s="228"/>
      <c r="M152" s="228"/>
      <c r="N152" s="228"/>
      <c r="O152" s="228"/>
      <c r="P152" s="228"/>
      <c r="Q152" s="228"/>
      <c r="R152" s="228"/>
      <c r="T152" s="228"/>
      <c r="V152" s="228"/>
      <c r="W152" s="228"/>
      <c r="X152" s="228"/>
      <c r="Y152" s="228"/>
      <c r="Z152" s="228"/>
      <c r="AB152" s="228"/>
    </row>
    <row r="153" spans="1:28" s="225" customFormat="1" ht="13.2" hidden="1" customHeight="1" x14ac:dyDescent="0.2">
      <c r="A153" s="203" t="s">
        <v>352</v>
      </c>
      <c r="B153" s="204" t="s">
        <v>353</v>
      </c>
      <c r="C153" s="212">
        <v>7000</v>
      </c>
      <c r="D153" s="212">
        <f>E153-C153</f>
        <v>0</v>
      </c>
      <c r="E153" s="212">
        <v>7000</v>
      </c>
      <c r="F153" s="213"/>
      <c r="G153" s="213"/>
      <c r="H153" s="213">
        <v>7000</v>
      </c>
      <c r="I153" s="213"/>
      <c r="J153" s="213"/>
      <c r="K153" s="223"/>
      <c r="L153" s="224"/>
      <c r="M153" s="224"/>
      <c r="N153" s="267"/>
      <c r="O153" s="215"/>
      <c r="P153" s="215"/>
      <c r="Q153" s="215"/>
      <c r="R153" s="215"/>
      <c r="T153" s="215"/>
      <c r="V153" s="267"/>
      <c r="W153" s="215"/>
      <c r="X153" s="215"/>
      <c r="Y153" s="215"/>
      <c r="Z153" s="215"/>
      <c r="AB153" s="215"/>
    </row>
    <row r="154" spans="1:28" s="7" customFormat="1" ht="13.2" hidden="1" customHeight="1" x14ac:dyDescent="0.25">
      <c r="A154" s="199">
        <v>4224</v>
      </c>
      <c r="B154" s="200" t="s">
        <v>354</v>
      </c>
      <c r="C154" s="201">
        <v>0</v>
      </c>
      <c r="D154" s="201">
        <v>0</v>
      </c>
      <c r="E154" s="201">
        <v>0</v>
      </c>
      <c r="F154" s="202"/>
      <c r="G154" s="202"/>
      <c r="H154" s="202">
        <v>0</v>
      </c>
      <c r="I154" s="202"/>
      <c r="J154" s="202"/>
      <c r="K154" s="171"/>
      <c r="L154" s="122"/>
      <c r="M154" s="122"/>
      <c r="N154" s="228"/>
      <c r="O154" s="122"/>
      <c r="P154" s="122"/>
      <c r="Q154" s="122"/>
      <c r="R154" s="122"/>
      <c r="T154" s="122"/>
      <c r="V154" s="228"/>
      <c r="W154" s="122"/>
      <c r="X154" s="122"/>
      <c r="Y154" s="122"/>
      <c r="Z154" s="122"/>
      <c r="AB154" s="122"/>
    </row>
    <row r="155" spans="1:28" s="7" customFormat="1" ht="13.2" hidden="1" customHeight="1" x14ac:dyDescent="0.25">
      <c r="A155" s="199">
        <v>4225</v>
      </c>
      <c r="B155" s="200" t="s">
        <v>355</v>
      </c>
      <c r="C155" s="201">
        <f t="shared" ref="C155:K155" si="123">C156</f>
        <v>24900</v>
      </c>
      <c r="D155" s="201">
        <f t="shared" si="123"/>
        <v>-6500</v>
      </c>
      <c r="E155" s="201">
        <f t="shared" si="123"/>
        <v>18400</v>
      </c>
      <c r="F155" s="202">
        <f t="shared" si="123"/>
        <v>0</v>
      </c>
      <c r="G155" s="202">
        <f t="shared" si="123"/>
        <v>0</v>
      </c>
      <c r="H155" s="202">
        <f t="shared" si="123"/>
        <v>18400</v>
      </c>
      <c r="I155" s="202">
        <f t="shared" si="123"/>
        <v>0</v>
      </c>
      <c r="J155" s="202">
        <f t="shared" si="123"/>
        <v>0</v>
      </c>
      <c r="K155" s="202">
        <f t="shared" si="123"/>
        <v>0</v>
      </c>
      <c r="L155" s="122"/>
      <c r="M155" s="122"/>
      <c r="N155" s="228"/>
      <c r="O155" s="122"/>
      <c r="P155" s="122"/>
      <c r="Q155" s="122"/>
      <c r="R155" s="122"/>
      <c r="T155" s="122"/>
      <c r="V155" s="228"/>
      <c r="W155" s="122"/>
      <c r="X155" s="122"/>
      <c r="Y155" s="122"/>
      <c r="Z155" s="122"/>
      <c r="AB155" s="122"/>
    </row>
    <row r="156" spans="1:28" s="225" customFormat="1" ht="13.2" hidden="1" customHeight="1" x14ac:dyDescent="0.2">
      <c r="A156" s="203" t="s">
        <v>356</v>
      </c>
      <c r="B156" s="204" t="s">
        <v>357</v>
      </c>
      <c r="C156" s="212">
        <v>24900</v>
      </c>
      <c r="D156" s="212">
        <f>E156-C156</f>
        <v>-6500</v>
      </c>
      <c r="E156" s="212">
        <v>18400</v>
      </c>
      <c r="F156" s="213"/>
      <c r="G156" s="213"/>
      <c r="H156" s="213">
        <v>18400</v>
      </c>
      <c r="I156" s="213"/>
      <c r="J156" s="213"/>
      <c r="K156" s="223"/>
      <c r="L156" s="224"/>
      <c r="M156" s="224"/>
      <c r="N156" s="267"/>
      <c r="O156" s="215"/>
      <c r="P156" s="215"/>
      <c r="Q156" s="215"/>
      <c r="R156" s="215"/>
      <c r="T156" s="215"/>
      <c r="V156" s="267"/>
      <c r="W156" s="215"/>
      <c r="X156" s="215"/>
      <c r="Y156" s="215"/>
      <c r="Z156" s="215"/>
      <c r="AB156" s="215"/>
    </row>
    <row r="157" spans="1:28" s="7" customFormat="1" ht="13.2" hidden="1" customHeight="1" x14ac:dyDescent="0.25">
      <c r="A157" s="199">
        <v>4226</v>
      </c>
      <c r="B157" s="200" t="s">
        <v>358</v>
      </c>
      <c r="C157" s="201">
        <f>C158</f>
        <v>0</v>
      </c>
      <c r="D157" s="201">
        <f t="shared" ref="D157:K157" si="124">D158</f>
        <v>16000</v>
      </c>
      <c r="E157" s="201">
        <f t="shared" si="124"/>
        <v>16000</v>
      </c>
      <c r="F157" s="201">
        <f t="shared" si="124"/>
        <v>0</v>
      </c>
      <c r="G157" s="201">
        <f t="shared" si="124"/>
        <v>0</v>
      </c>
      <c r="H157" s="201">
        <f t="shared" si="124"/>
        <v>16000</v>
      </c>
      <c r="I157" s="201">
        <f t="shared" si="124"/>
        <v>0</v>
      </c>
      <c r="J157" s="201">
        <f t="shared" si="124"/>
        <v>0</v>
      </c>
      <c r="K157" s="201">
        <f t="shared" si="124"/>
        <v>0</v>
      </c>
      <c r="L157" s="122"/>
      <c r="M157" s="122"/>
      <c r="N157" s="228"/>
      <c r="O157" s="122"/>
      <c r="P157" s="122"/>
      <c r="Q157" s="122"/>
      <c r="R157" s="122"/>
      <c r="T157" s="122"/>
      <c r="V157" s="228"/>
      <c r="W157" s="122"/>
      <c r="X157" s="122"/>
      <c r="Y157" s="122"/>
      <c r="Z157" s="122"/>
      <c r="AB157" s="122"/>
    </row>
    <row r="158" spans="1:28" s="225" customFormat="1" ht="13.2" hidden="1" customHeight="1" x14ac:dyDescent="0.2">
      <c r="A158" s="203" t="s">
        <v>385</v>
      </c>
      <c r="B158" s="204" t="s">
        <v>386</v>
      </c>
      <c r="C158" s="212">
        <v>0</v>
      </c>
      <c r="D158" s="212">
        <f>E158-C158</f>
        <v>16000</v>
      </c>
      <c r="E158" s="212">
        <v>16000</v>
      </c>
      <c r="F158" s="213"/>
      <c r="G158" s="213"/>
      <c r="H158" s="213">
        <v>16000</v>
      </c>
      <c r="I158" s="213"/>
      <c r="J158" s="213"/>
      <c r="K158" s="214"/>
      <c r="L158" s="215"/>
      <c r="M158" s="215"/>
      <c r="N158" s="267"/>
      <c r="O158" s="215"/>
      <c r="P158" s="215"/>
      <c r="Q158" s="215"/>
      <c r="R158" s="215"/>
      <c r="T158" s="215"/>
      <c r="V158" s="267"/>
      <c r="W158" s="215"/>
      <c r="X158" s="215"/>
      <c r="Y158" s="215"/>
      <c r="Z158" s="215"/>
      <c r="AB158" s="215"/>
    </row>
    <row r="159" spans="1:28" s="7" customFormat="1" ht="13.2" hidden="1" customHeight="1" x14ac:dyDescent="0.25">
      <c r="A159" s="199">
        <v>4227</v>
      </c>
      <c r="B159" s="241" t="s">
        <v>359</v>
      </c>
      <c r="C159" s="201">
        <f t="shared" ref="C159:K159" si="125">C161</f>
        <v>41750</v>
      </c>
      <c r="D159" s="201">
        <f t="shared" ref="D159" si="126">D161</f>
        <v>2088.8600000000006</v>
      </c>
      <c r="E159" s="201">
        <f t="shared" ref="E159" si="127">E161</f>
        <v>43838.86</v>
      </c>
      <c r="F159" s="202">
        <f t="shared" si="125"/>
        <v>0</v>
      </c>
      <c r="G159" s="202">
        <f t="shared" si="125"/>
        <v>0</v>
      </c>
      <c r="H159" s="202">
        <f t="shared" si="125"/>
        <v>43338.86</v>
      </c>
      <c r="I159" s="202">
        <f t="shared" si="125"/>
        <v>0</v>
      </c>
      <c r="J159" s="202">
        <f t="shared" si="125"/>
        <v>500</v>
      </c>
      <c r="K159" s="202">
        <f t="shared" si="125"/>
        <v>0</v>
      </c>
      <c r="L159" s="122"/>
      <c r="M159" s="122"/>
      <c r="N159" s="228"/>
      <c r="O159" s="122"/>
      <c r="P159" s="122"/>
      <c r="Q159" s="122"/>
      <c r="R159" s="122"/>
      <c r="T159" s="122"/>
      <c r="V159" s="228"/>
      <c r="W159" s="122"/>
      <c r="X159" s="122"/>
      <c r="Y159" s="122"/>
      <c r="Z159" s="122"/>
      <c r="AB159" s="122"/>
    </row>
    <row r="160" spans="1:28" s="7" customFormat="1" ht="13.2" hidden="1" customHeight="1" x14ac:dyDescent="0.25">
      <c r="A160" s="197">
        <v>4231</v>
      </c>
      <c r="B160" s="204" t="s">
        <v>360</v>
      </c>
      <c r="C160" s="201"/>
      <c r="D160" s="201"/>
      <c r="E160" s="201"/>
      <c r="F160" s="202"/>
      <c r="G160" s="202"/>
      <c r="H160" s="202"/>
      <c r="I160" s="202"/>
      <c r="J160" s="202"/>
      <c r="K160" s="171"/>
      <c r="L160" s="122"/>
      <c r="M160" s="122"/>
      <c r="N160" s="228"/>
      <c r="O160" s="122"/>
      <c r="P160" s="122"/>
      <c r="Q160" s="122"/>
      <c r="R160" s="122"/>
      <c r="T160" s="122"/>
      <c r="V160" s="228"/>
      <c r="W160" s="122"/>
      <c r="X160" s="122"/>
      <c r="Y160" s="122"/>
      <c r="Z160" s="122"/>
      <c r="AB160" s="122"/>
    </row>
    <row r="161" spans="1:64" s="216" customFormat="1" ht="13.2" hidden="1" customHeight="1" x14ac:dyDescent="0.2">
      <c r="A161" s="203" t="s">
        <v>361</v>
      </c>
      <c r="B161" s="204" t="s">
        <v>362</v>
      </c>
      <c r="C161" s="212">
        <v>41750</v>
      </c>
      <c r="D161" s="212">
        <f>E161-C161</f>
        <v>2088.8600000000006</v>
      </c>
      <c r="E161" s="212">
        <v>43838.86</v>
      </c>
      <c r="F161" s="213"/>
      <c r="G161" s="213"/>
      <c r="H161" s="213">
        <v>43338.86</v>
      </c>
      <c r="I161" s="213"/>
      <c r="J161" s="213">
        <v>500</v>
      </c>
      <c r="K161" s="214"/>
      <c r="L161" s="215"/>
      <c r="M161" s="215"/>
      <c r="N161" s="267"/>
      <c r="O161" s="215"/>
      <c r="P161" s="215"/>
      <c r="Q161" s="215"/>
      <c r="R161" s="215"/>
      <c r="T161" s="215"/>
      <c r="V161" s="267"/>
      <c r="W161" s="215"/>
      <c r="X161" s="215"/>
      <c r="Y161" s="215"/>
      <c r="Z161" s="215"/>
      <c r="AB161" s="215"/>
    </row>
    <row r="162" spans="1:64" s="7" customFormat="1" ht="13.2" customHeight="1" x14ac:dyDescent="0.25">
      <c r="A162" s="199" t="s">
        <v>72</v>
      </c>
      <c r="B162" s="316" t="s">
        <v>363</v>
      </c>
      <c r="C162" s="201">
        <f t="shared" ref="C162:K163" si="128">C163</f>
        <v>3000</v>
      </c>
      <c r="D162" s="201">
        <f t="shared" si="128"/>
        <v>0</v>
      </c>
      <c r="E162" s="201">
        <f t="shared" si="128"/>
        <v>3000</v>
      </c>
      <c r="F162" s="202">
        <f t="shared" si="128"/>
        <v>0</v>
      </c>
      <c r="G162" s="202">
        <f t="shared" si="128"/>
        <v>0</v>
      </c>
      <c r="H162" s="202">
        <f t="shared" si="128"/>
        <v>3000</v>
      </c>
      <c r="I162" s="202">
        <f t="shared" si="128"/>
        <v>0</v>
      </c>
      <c r="J162" s="202">
        <f t="shared" si="128"/>
        <v>0</v>
      </c>
      <c r="K162" s="202">
        <f t="shared" si="128"/>
        <v>0</v>
      </c>
      <c r="L162" s="122"/>
      <c r="M162" s="122"/>
      <c r="N162" s="228"/>
      <c r="O162" s="122"/>
      <c r="P162" s="122"/>
      <c r="Q162" s="122"/>
      <c r="R162" s="122"/>
      <c r="T162" s="122"/>
      <c r="V162" s="228"/>
      <c r="W162" s="122"/>
      <c r="X162" s="122"/>
      <c r="Y162" s="122"/>
      <c r="Z162" s="122"/>
      <c r="AB162" s="122"/>
    </row>
    <row r="163" spans="1:64" s="7" customFormat="1" ht="13.2" hidden="1" customHeight="1" x14ac:dyDescent="0.25">
      <c r="A163" s="199">
        <v>4241</v>
      </c>
      <c r="B163" s="241" t="s">
        <v>363</v>
      </c>
      <c r="C163" s="201">
        <f>C164</f>
        <v>3000</v>
      </c>
      <c r="D163" s="201">
        <f t="shared" si="128"/>
        <v>0</v>
      </c>
      <c r="E163" s="201">
        <f t="shared" si="128"/>
        <v>3000</v>
      </c>
      <c r="F163" s="202"/>
      <c r="G163" s="202"/>
      <c r="H163" s="202">
        <v>3000</v>
      </c>
      <c r="I163" s="202"/>
      <c r="J163" s="202"/>
      <c r="K163" s="202"/>
      <c r="L163" s="122"/>
      <c r="M163" s="122"/>
      <c r="N163" s="228"/>
      <c r="O163" s="122"/>
      <c r="P163" s="122"/>
      <c r="Q163" s="122"/>
      <c r="R163" s="122"/>
      <c r="T163" s="122"/>
      <c r="V163" s="228"/>
      <c r="W163" s="122"/>
      <c r="X163" s="122"/>
      <c r="Y163" s="122"/>
      <c r="Z163" s="122"/>
      <c r="AB163" s="122"/>
    </row>
    <row r="164" spans="1:64" s="216" customFormat="1" ht="13.2" hidden="1" customHeight="1" x14ac:dyDescent="0.2">
      <c r="A164" s="203" t="s">
        <v>393</v>
      </c>
      <c r="B164" s="204" t="s">
        <v>363</v>
      </c>
      <c r="C164" s="212">
        <v>3000</v>
      </c>
      <c r="D164" s="212">
        <f>E164-C164</f>
        <v>0</v>
      </c>
      <c r="E164" s="212">
        <v>3000</v>
      </c>
      <c r="F164" s="213"/>
      <c r="G164" s="213"/>
      <c r="H164" s="213"/>
      <c r="I164" s="213"/>
      <c r="J164" s="213"/>
      <c r="K164" s="214"/>
      <c r="L164" s="215"/>
      <c r="M164" s="215"/>
      <c r="N164" s="267"/>
      <c r="O164" s="215"/>
      <c r="P164" s="215"/>
      <c r="Q164" s="215"/>
      <c r="R164" s="215"/>
      <c r="T164" s="215"/>
      <c r="V164" s="267"/>
      <c r="W164" s="215"/>
      <c r="X164" s="215"/>
      <c r="Y164" s="215"/>
      <c r="Z164" s="215"/>
      <c r="AB164" s="215"/>
    </row>
    <row r="165" spans="1:64" s="255" customFormat="1" ht="26.4" x14ac:dyDescent="0.25">
      <c r="A165" s="251">
        <v>45</v>
      </c>
      <c r="B165" s="254" t="s">
        <v>85</v>
      </c>
      <c r="C165" s="253">
        <f>C166</f>
        <v>0</v>
      </c>
      <c r="D165" s="253">
        <f t="shared" ref="D165:E165" si="129">D166</f>
        <v>84500</v>
      </c>
      <c r="E165" s="253">
        <f t="shared" si="129"/>
        <v>84500</v>
      </c>
      <c r="F165" s="253">
        <f t="shared" ref="F165" si="130">F166</f>
        <v>0</v>
      </c>
      <c r="G165" s="253">
        <f t="shared" ref="G165" si="131">G166</f>
        <v>0</v>
      </c>
      <c r="H165" s="253">
        <f t="shared" ref="H165" si="132">H166</f>
        <v>84500</v>
      </c>
      <c r="I165" s="253">
        <f t="shared" ref="I165" si="133">I166</f>
        <v>0</v>
      </c>
      <c r="J165" s="253">
        <f t="shared" ref="J165" si="134">J166</f>
        <v>0</v>
      </c>
      <c r="K165" s="253">
        <f t="shared" ref="K165" si="135">K166</f>
        <v>0</v>
      </c>
      <c r="L165" s="209"/>
      <c r="M165" s="209"/>
      <c r="N165" s="243"/>
      <c r="O165" s="209"/>
      <c r="P165" s="209"/>
      <c r="Q165" s="209"/>
      <c r="R165" s="209"/>
      <c r="S165" s="19"/>
      <c r="T165" s="209"/>
      <c r="U165" s="19"/>
      <c r="V165" s="243"/>
      <c r="W165" s="209"/>
      <c r="X165" s="209"/>
      <c r="Y165" s="209"/>
      <c r="Z165" s="209"/>
      <c r="AA165" s="19"/>
      <c r="AB165" s="20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</row>
    <row r="166" spans="1:64" s="7" customFormat="1" ht="22.8" x14ac:dyDescent="0.25">
      <c r="A166" s="199" t="s">
        <v>86</v>
      </c>
      <c r="B166" s="316" t="s">
        <v>38</v>
      </c>
      <c r="C166" s="201">
        <f>C167</f>
        <v>0</v>
      </c>
      <c r="D166" s="201">
        <f t="shared" ref="D166:K167" si="136">D167</f>
        <v>84500</v>
      </c>
      <c r="E166" s="201">
        <f t="shared" si="136"/>
        <v>84500</v>
      </c>
      <c r="F166" s="201">
        <f t="shared" si="136"/>
        <v>0</v>
      </c>
      <c r="G166" s="201">
        <f t="shared" si="136"/>
        <v>0</v>
      </c>
      <c r="H166" s="201">
        <f t="shared" si="136"/>
        <v>84500</v>
      </c>
      <c r="I166" s="201">
        <f t="shared" si="136"/>
        <v>0</v>
      </c>
      <c r="J166" s="201">
        <f t="shared" si="136"/>
        <v>0</v>
      </c>
      <c r="K166" s="201">
        <f t="shared" si="136"/>
        <v>0</v>
      </c>
      <c r="L166" s="122"/>
      <c r="M166" s="122"/>
      <c r="N166" s="228"/>
      <c r="O166" s="122"/>
      <c r="P166" s="122"/>
      <c r="Q166" s="122"/>
      <c r="R166" s="122"/>
      <c r="T166" s="122"/>
      <c r="V166" s="228"/>
      <c r="W166" s="122"/>
      <c r="X166" s="122"/>
      <c r="Y166" s="122"/>
      <c r="Z166" s="122"/>
      <c r="AB166" s="122"/>
    </row>
    <row r="167" spans="1:64" s="19" customFormat="1" ht="24" hidden="1" x14ac:dyDescent="0.25">
      <c r="A167" s="199" t="s">
        <v>387</v>
      </c>
      <c r="B167" s="200" t="s">
        <v>38</v>
      </c>
      <c r="C167" s="205">
        <f>C168</f>
        <v>0</v>
      </c>
      <c r="D167" s="205">
        <f t="shared" si="136"/>
        <v>84500</v>
      </c>
      <c r="E167" s="205">
        <f t="shared" si="136"/>
        <v>84500</v>
      </c>
      <c r="F167" s="205">
        <f t="shared" si="136"/>
        <v>0</v>
      </c>
      <c r="G167" s="205">
        <f t="shared" si="136"/>
        <v>0</v>
      </c>
      <c r="H167" s="205">
        <f t="shared" si="136"/>
        <v>84500</v>
      </c>
      <c r="I167" s="205">
        <f t="shared" si="136"/>
        <v>0</v>
      </c>
      <c r="J167" s="205">
        <f t="shared" si="136"/>
        <v>0</v>
      </c>
      <c r="K167" s="205">
        <f t="shared" si="136"/>
        <v>0</v>
      </c>
      <c r="L167" s="209"/>
      <c r="M167" s="209"/>
      <c r="N167" s="243"/>
      <c r="O167" s="209"/>
      <c r="P167" s="209"/>
      <c r="Q167" s="209"/>
      <c r="R167" s="209"/>
      <c r="T167" s="209"/>
      <c r="V167" s="243"/>
      <c r="W167" s="209"/>
      <c r="X167" s="209"/>
      <c r="Y167" s="209"/>
      <c r="Z167" s="209"/>
      <c r="AB167" s="209"/>
    </row>
    <row r="168" spans="1:64" s="225" customFormat="1" ht="13.2" hidden="1" customHeight="1" x14ac:dyDescent="0.2">
      <c r="A168" s="203" t="s">
        <v>388</v>
      </c>
      <c r="B168" s="204" t="s">
        <v>38</v>
      </c>
      <c r="C168" s="212">
        <v>0</v>
      </c>
      <c r="D168" s="212">
        <f>E168-C168</f>
        <v>84500</v>
      </c>
      <c r="E168" s="212">
        <v>84500</v>
      </c>
      <c r="F168" s="212"/>
      <c r="G168" s="212"/>
      <c r="H168" s="212">
        <v>84500</v>
      </c>
      <c r="I168" s="212"/>
      <c r="J168" s="212"/>
      <c r="K168" s="212"/>
      <c r="L168" s="224"/>
      <c r="M168" s="224"/>
      <c r="N168" s="267"/>
      <c r="O168" s="215"/>
      <c r="P168" s="215"/>
      <c r="Q168" s="215"/>
      <c r="R168" s="215"/>
      <c r="T168" s="215"/>
      <c r="V168" s="267"/>
      <c r="W168" s="215"/>
      <c r="X168" s="215"/>
      <c r="Y168" s="215"/>
      <c r="Z168" s="215"/>
      <c r="AB168" s="215"/>
    </row>
    <row r="169" spans="1:64" s="7" customFormat="1" ht="13.2" customHeight="1" x14ac:dyDescent="0.25">
      <c r="A169" s="285"/>
      <c r="B169" s="286"/>
      <c r="C169" s="201"/>
      <c r="D169" s="201"/>
      <c r="E169" s="201"/>
      <c r="F169" s="202"/>
      <c r="G169" s="202"/>
      <c r="H169" s="202"/>
      <c r="I169" s="202"/>
      <c r="J169" s="202"/>
      <c r="K169" s="171"/>
      <c r="L169" s="122"/>
      <c r="M169" s="122"/>
      <c r="N169" s="228"/>
      <c r="O169" s="122"/>
      <c r="P169" s="122"/>
      <c r="Q169" s="122"/>
      <c r="R169" s="122"/>
      <c r="T169" s="122"/>
      <c r="V169" s="228"/>
      <c r="W169" s="122"/>
      <c r="X169" s="122"/>
      <c r="Y169" s="122"/>
      <c r="Z169" s="122"/>
      <c r="AB169" s="122"/>
    </row>
    <row r="170" spans="1:64" s="19" customFormat="1" ht="26.4" x14ac:dyDescent="0.25">
      <c r="A170" s="179" t="s">
        <v>391</v>
      </c>
      <c r="B170" s="265" t="s">
        <v>392</v>
      </c>
      <c r="C170" s="181">
        <f>C171</f>
        <v>0</v>
      </c>
      <c r="D170" s="181">
        <f t="shared" ref="D170:K170" si="137">D171</f>
        <v>100000</v>
      </c>
      <c r="E170" s="181">
        <f t="shared" si="137"/>
        <v>100000</v>
      </c>
      <c r="F170" s="181">
        <f t="shared" si="137"/>
        <v>100000</v>
      </c>
      <c r="G170" s="181">
        <f t="shared" si="137"/>
        <v>0</v>
      </c>
      <c r="H170" s="181">
        <f t="shared" si="137"/>
        <v>0</v>
      </c>
      <c r="I170" s="181">
        <f t="shared" si="137"/>
        <v>0</v>
      </c>
      <c r="J170" s="181">
        <f t="shared" si="137"/>
        <v>0</v>
      </c>
      <c r="K170" s="181">
        <f t="shared" si="137"/>
        <v>0</v>
      </c>
      <c r="L170" s="209"/>
      <c r="M170" s="291"/>
      <c r="N170" s="243"/>
      <c r="O170" s="209"/>
      <c r="P170" s="209"/>
      <c r="Q170" s="209"/>
      <c r="R170" s="209"/>
      <c r="T170" s="209"/>
      <c r="V170" s="243"/>
      <c r="W170" s="209"/>
      <c r="X170" s="209"/>
      <c r="Y170" s="209"/>
      <c r="Z170" s="209"/>
      <c r="AB170" s="209"/>
    </row>
    <row r="171" spans="1:64" s="7" customFormat="1" x14ac:dyDescent="0.25">
      <c r="A171" s="183">
        <v>3</v>
      </c>
      <c r="B171" s="184" t="s">
        <v>162</v>
      </c>
      <c r="C171" s="185">
        <f>C172</f>
        <v>0</v>
      </c>
      <c r="D171" s="185">
        <f>D172</f>
        <v>100000</v>
      </c>
      <c r="E171" s="185">
        <f t="shared" ref="E171:K171" si="138">E172</f>
        <v>100000</v>
      </c>
      <c r="F171" s="185">
        <f t="shared" si="138"/>
        <v>100000</v>
      </c>
      <c r="G171" s="185">
        <f t="shared" si="138"/>
        <v>0</v>
      </c>
      <c r="H171" s="185">
        <f t="shared" si="138"/>
        <v>0</v>
      </c>
      <c r="I171" s="185">
        <f t="shared" si="138"/>
        <v>0</v>
      </c>
      <c r="J171" s="185">
        <f t="shared" si="138"/>
        <v>0</v>
      </c>
      <c r="K171" s="185">
        <f t="shared" si="138"/>
        <v>0</v>
      </c>
      <c r="L171" s="122"/>
      <c r="M171" s="122"/>
      <c r="N171" s="228"/>
      <c r="O171" s="122"/>
      <c r="P171" s="122"/>
      <c r="Q171" s="122"/>
      <c r="R171" s="122"/>
      <c r="T171" s="122"/>
      <c r="V171" s="228"/>
      <c r="W171" s="122"/>
      <c r="X171" s="122"/>
      <c r="Y171" s="122"/>
      <c r="Z171" s="122"/>
      <c r="AB171" s="122"/>
    </row>
    <row r="172" spans="1:64" s="255" customFormat="1" x14ac:dyDescent="0.25">
      <c r="A172" s="251">
        <v>32</v>
      </c>
      <c r="B172" s="184" t="s">
        <v>22</v>
      </c>
      <c r="C172" s="253">
        <f>C173</f>
        <v>0</v>
      </c>
      <c r="D172" s="253">
        <f t="shared" ref="D172:K174" si="139">D173</f>
        <v>100000</v>
      </c>
      <c r="E172" s="253">
        <f t="shared" si="139"/>
        <v>100000</v>
      </c>
      <c r="F172" s="253">
        <f t="shared" si="139"/>
        <v>100000</v>
      </c>
      <c r="G172" s="253">
        <f t="shared" si="139"/>
        <v>0</v>
      </c>
      <c r="H172" s="253">
        <f t="shared" si="139"/>
        <v>0</v>
      </c>
      <c r="I172" s="253">
        <f t="shared" si="139"/>
        <v>0</v>
      </c>
      <c r="J172" s="253">
        <f t="shared" si="139"/>
        <v>0</v>
      </c>
      <c r="K172" s="253">
        <f t="shared" si="139"/>
        <v>0</v>
      </c>
      <c r="L172" s="209"/>
      <c r="M172" s="209"/>
      <c r="N172" s="243"/>
      <c r="O172" s="209"/>
      <c r="P172" s="209"/>
      <c r="Q172" s="209"/>
      <c r="R172" s="209"/>
      <c r="S172" s="19"/>
      <c r="T172" s="209"/>
      <c r="U172" s="19"/>
      <c r="V172" s="243"/>
      <c r="W172" s="209"/>
      <c r="X172" s="209"/>
      <c r="Y172" s="209"/>
      <c r="Z172" s="209"/>
      <c r="AA172" s="19"/>
      <c r="AB172" s="20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</row>
    <row r="173" spans="1:64" s="19" customFormat="1" ht="13.2" customHeight="1" x14ac:dyDescent="0.25">
      <c r="A173" s="168">
        <v>323</v>
      </c>
      <c r="B173" s="311" t="s">
        <v>25</v>
      </c>
      <c r="C173" s="205">
        <f>C174</f>
        <v>0</v>
      </c>
      <c r="D173" s="205">
        <f t="shared" si="139"/>
        <v>100000</v>
      </c>
      <c r="E173" s="205">
        <f t="shared" si="139"/>
        <v>100000</v>
      </c>
      <c r="F173" s="205">
        <f t="shared" si="139"/>
        <v>100000</v>
      </c>
      <c r="G173" s="205">
        <f t="shared" si="139"/>
        <v>0</v>
      </c>
      <c r="H173" s="205">
        <f t="shared" si="139"/>
        <v>0</v>
      </c>
      <c r="I173" s="205">
        <f t="shared" si="139"/>
        <v>0</v>
      </c>
      <c r="J173" s="205">
        <f t="shared" si="139"/>
        <v>0</v>
      </c>
      <c r="K173" s="205">
        <f t="shared" si="139"/>
        <v>0</v>
      </c>
      <c r="L173" s="209"/>
      <c r="M173" s="209"/>
      <c r="N173" s="243"/>
      <c r="O173" s="209"/>
      <c r="P173" s="209"/>
      <c r="Q173" s="209"/>
      <c r="R173" s="209"/>
      <c r="T173" s="209"/>
      <c r="V173" s="243"/>
      <c r="W173" s="209"/>
      <c r="X173" s="209"/>
      <c r="Y173" s="209"/>
      <c r="Z173" s="209"/>
      <c r="AB173" s="209"/>
    </row>
    <row r="174" spans="1:64" s="19" customFormat="1" ht="13.2" hidden="1" customHeight="1" x14ac:dyDescent="0.25">
      <c r="A174" s="168">
        <v>3232</v>
      </c>
      <c r="B174" s="200" t="s">
        <v>236</v>
      </c>
      <c r="C174" s="205">
        <f>C175</f>
        <v>0</v>
      </c>
      <c r="D174" s="205">
        <f t="shared" si="139"/>
        <v>100000</v>
      </c>
      <c r="E174" s="205">
        <f t="shared" si="139"/>
        <v>100000</v>
      </c>
      <c r="F174" s="205">
        <f t="shared" si="139"/>
        <v>100000</v>
      </c>
      <c r="G174" s="205">
        <f t="shared" si="139"/>
        <v>0</v>
      </c>
      <c r="H174" s="205">
        <f t="shared" si="139"/>
        <v>0</v>
      </c>
      <c r="I174" s="205">
        <f t="shared" si="139"/>
        <v>0</v>
      </c>
      <c r="J174" s="205">
        <f t="shared" si="139"/>
        <v>0</v>
      </c>
      <c r="K174" s="205">
        <f t="shared" si="139"/>
        <v>0</v>
      </c>
      <c r="L174" s="209"/>
      <c r="M174" s="209"/>
      <c r="N174" s="243"/>
      <c r="O174" s="209"/>
      <c r="P174" s="209"/>
      <c r="Q174" s="209"/>
      <c r="R174" s="209"/>
      <c r="T174" s="209"/>
      <c r="V174" s="243"/>
      <c r="W174" s="209"/>
      <c r="X174" s="209"/>
      <c r="Y174" s="209"/>
      <c r="Z174" s="209"/>
      <c r="AB174" s="209"/>
    </row>
    <row r="175" spans="1:64" s="225" customFormat="1" ht="13.2" hidden="1" customHeight="1" x14ac:dyDescent="0.2">
      <c r="A175" s="203">
        <v>32321</v>
      </c>
      <c r="B175" s="204" t="s">
        <v>238</v>
      </c>
      <c r="C175" s="212">
        <v>0</v>
      </c>
      <c r="D175" s="212">
        <f>E175-C175</f>
        <v>100000</v>
      </c>
      <c r="E175" s="212">
        <v>100000</v>
      </c>
      <c r="F175" s="213">
        <v>100000</v>
      </c>
      <c r="G175" s="213"/>
      <c r="H175" s="213"/>
      <c r="I175" s="213"/>
      <c r="J175" s="213"/>
      <c r="K175" s="214"/>
      <c r="L175" s="215"/>
      <c r="M175" s="215"/>
      <c r="N175" s="267"/>
      <c r="O175" s="215"/>
      <c r="P175" s="215"/>
      <c r="Q175" s="215"/>
      <c r="R175" s="215"/>
      <c r="T175" s="215"/>
      <c r="V175" s="267"/>
      <c r="W175" s="215"/>
      <c r="X175" s="215"/>
      <c r="Y175" s="215"/>
      <c r="Z175" s="215"/>
      <c r="AB175" s="215"/>
    </row>
    <row r="176" spans="1:64" s="225" customFormat="1" ht="13.2" customHeight="1" x14ac:dyDescent="0.2">
      <c r="A176" s="210"/>
      <c r="B176" s="211"/>
      <c r="C176" s="212"/>
      <c r="D176" s="212"/>
      <c r="E176" s="212"/>
      <c r="F176" s="213"/>
      <c r="G176" s="213"/>
      <c r="H176" s="213"/>
      <c r="I176" s="213"/>
      <c r="J176" s="213"/>
      <c r="K176" s="214"/>
      <c r="L176" s="215"/>
      <c r="M176" s="215"/>
      <c r="N176" s="267"/>
      <c r="O176" s="215"/>
      <c r="P176" s="215"/>
      <c r="Q176" s="215"/>
      <c r="R176" s="215"/>
      <c r="T176" s="215"/>
      <c r="V176" s="267"/>
      <c r="W176" s="215"/>
      <c r="X176" s="215"/>
      <c r="Y176" s="215"/>
      <c r="Z176" s="215"/>
      <c r="AB176" s="215"/>
    </row>
    <row r="177" spans="1:64" s="19" customFormat="1" ht="16.8" customHeight="1" x14ac:dyDescent="0.25">
      <c r="A177" s="179" t="s">
        <v>389</v>
      </c>
      <c r="B177" s="289" t="s">
        <v>390</v>
      </c>
      <c r="C177" s="181">
        <f>C178</f>
        <v>0</v>
      </c>
      <c r="D177" s="181">
        <f t="shared" ref="D177:K177" si="140">D178</f>
        <v>43700</v>
      </c>
      <c r="E177" s="181">
        <f t="shared" si="140"/>
        <v>43700</v>
      </c>
      <c r="F177" s="181">
        <f t="shared" si="140"/>
        <v>43700</v>
      </c>
      <c r="G177" s="181">
        <f t="shared" si="140"/>
        <v>0</v>
      </c>
      <c r="H177" s="181">
        <f t="shared" si="140"/>
        <v>0</v>
      </c>
      <c r="I177" s="181">
        <f t="shared" si="140"/>
        <v>0</v>
      </c>
      <c r="J177" s="181">
        <f t="shared" si="140"/>
        <v>0</v>
      </c>
      <c r="K177" s="181">
        <f t="shared" si="140"/>
        <v>0</v>
      </c>
      <c r="L177" s="209"/>
      <c r="M177" s="291"/>
      <c r="N177" s="243"/>
      <c r="O177" s="209"/>
      <c r="P177" s="209"/>
      <c r="Q177" s="209"/>
      <c r="R177" s="209"/>
      <c r="T177" s="209"/>
      <c r="V177" s="243"/>
      <c r="W177" s="209"/>
      <c r="X177" s="209"/>
      <c r="Y177" s="209"/>
      <c r="Z177" s="209"/>
      <c r="AB177" s="209"/>
    </row>
    <row r="178" spans="1:64" s="19" customFormat="1" ht="26.4" x14ac:dyDescent="0.25">
      <c r="A178" s="251">
        <v>4</v>
      </c>
      <c r="B178" s="252" t="s">
        <v>131</v>
      </c>
      <c r="C178" s="253">
        <f>C179</f>
        <v>0</v>
      </c>
      <c r="D178" s="253">
        <f>D179</f>
        <v>43700</v>
      </c>
      <c r="E178" s="253">
        <f t="shared" ref="E178:K178" si="141">E179</f>
        <v>43700</v>
      </c>
      <c r="F178" s="253">
        <f t="shared" si="141"/>
        <v>43700</v>
      </c>
      <c r="G178" s="253">
        <f t="shared" si="141"/>
        <v>0</v>
      </c>
      <c r="H178" s="253">
        <f t="shared" si="141"/>
        <v>0</v>
      </c>
      <c r="I178" s="253">
        <f t="shared" si="141"/>
        <v>0</v>
      </c>
      <c r="J178" s="253">
        <f t="shared" si="141"/>
        <v>0</v>
      </c>
      <c r="K178" s="253">
        <f t="shared" si="141"/>
        <v>0</v>
      </c>
      <c r="L178" s="209"/>
      <c r="M178" s="209"/>
      <c r="N178" s="243"/>
      <c r="O178" s="209"/>
      <c r="P178" s="209"/>
      <c r="Q178" s="209"/>
      <c r="R178" s="209"/>
      <c r="T178" s="209"/>
      <c r="V178" s="243"/>
      <c r="W178" s="209"/>
      <c r="X178" s="209"/>
      <c r="Y178" s="209"/>
      <c r="Z178" s="209"/>
      <c r="AB178" s="209"/>
    </row>
    <row r="179" spans="1:64" s="255" customFormat="1" ht="26.4" x14ac:dyDescent="0.25">
      <c r="A179" s="251">
        <v>42</v>
      </c>
      <c r="B179" s="254" t="s">
        <v>66</v>
      </c>
      <c r="C179" s="253">
        <f>C180</f>
        <v>0</v>
      </c>
      <c r="D179" s="253">
        <f t="shared" ref="D179:K180" si="142">D180</f>
        <v>43700</v>
      </c>
      <c r="E179" s="253">
        <f t="shared" si="142"/>
        <v>43700</v>
      </c>
      <c r="F179" s="253">
        <f t="shared" si="142"/>
        <v>43700</v>
      </c>
      <c r="G179" s="253">
        <f t="shared" si="142"/>
        <v>0</v>
      </c>
      <c r="H179" s="253">
        <f t="shared" si="142"/>
        <v>0</v>
      </c>
      <c r="I179" s="253">
        <f t="shared" si="142"/>
        <v>0</v>
      </c>
      <c r="J179" s="253">
        <f t="shared" si="142"/>
        <v>0</v>
      </c>
      <c r="K179" s="253">
        <f t="shared" si="142"/>
        <v>0</v>
      </c>
      <c r="L179" s="209"/>
      <c r="M179" s="209"/>
      <c r="N179" s="243"/>
      <c r="O179" s="209"/>
      <c r="P179" s="209"/>
      <c r="Q179" s="209"/>
      <c r="R179" s="209"/>
      <c r="S179" s="19"/>
      <c r="T179" s="209"/>
      <c r="U179" s="19"/>
      <c r="V179" s="243"/>
      <c r="W179" s="209"/>
      <c r="X179" s="209"/>
      <c r="Y179" s="209"/>
      <c r="Z179" s="209"/>
      <c r="AA179" s="19"/>
      <c r="AB179" s="20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</row>
    <row r="180" spans="1:64" s="19" customFormat="1" ht="13.2" customHeight="1" x14ac:dyDescent="0.25">
      <c r="A180" s="168">
        <v>422</v>
      </c>
      <c r="B180" s="313" t="s">
        <v>28</v>
      </c>
      <c r="C180" s="205">
        <f>C181</f>
        <v>0</v>
      </c>
      <c r="D180" s="205">
        <f t="shared" si="142"/>
        <v>43700</v>
      </c>
      <c r="E180" s="205">
        <f t="shared" si="142"/>
        <v>43700</v>
      </c>
      <c r="F180" s="205">
        <f t="shared" si="142"/>
        <v>43700</v>
      </c>
      <c r="G180" s="205">
        <f t="shared" si="142"/>
        <v>0</v>
      </c>
      <c r="H180" s="205">
        <f t="shared" si="142"/>
        <v>0</v>
      </c>
      <c r="I180" s="205">
        <f t="shared" si="142"/>
        <v>0</v>
      </c>
      <c r="J180" s="205">
        <f t="shared" si="142"/>
        <v>0</v>
      </c>
      <c r="K180" s="205">
        <f t="shared" si="142"/>
        <v>0</v>
      </c>
      <c r="L180" s="209"/>
      <c r="M180" s="209"/>
      <c r="N180" s="243"/>
      <c r="O180" s="209"/>
      <c r="P180" s="209"/>
      <c r="Q180" s="209"/>
      <c r="R180" s="209"/>
      <c r="T180" s="209"/>
      <c r="V180" s="243"/>
      <c r="W180" s="209"/>
      <c r="X180" s="209"/>
      <c r="Y180" s="209"/>
      <c r="Z180" s="209"/>
      <c r="AB180" s="209"/>
    </row>
    <row r="181" spans="1:64" s="7" customFormat="1" ht="13.2" hidden="1" customHeight="1" x14ac:dyDescent="0.25">
      <c r="A181" s="199" t="s">
        <v>402</v>
      </c>
      <c r="B181" s="200" t="s">
        <v>359</v>
      </c>
      <c r="C181" s="201">
        <f>C182</f>
        <v>0</v>
      </c>
      <c r="D181" s="201">
        <f t="shared" ref="D181:K181" si="143">D182</f>
        <v>43700</v>
      </c>
      <c r="E181" s="201">
        <f t="shared" si="143"/>
        <v>43700</v>
      </c>
      <c r="F181" s="201">
        <f t="shared" si="143"/>
        <v>43700</v>
      </c>
      <c r="G181" s="201">
        <f t="shared" si="143"/>
        <v>0</v>
      </c>
      <c r="H181" s="201">
        <f t="shared" si="143"/>
        <v>0</v>
      </c>
      <c r="I181" s="201">
        <f t="shared" si="143"/>
        <v>0</v>
      </c>
      <c r="J181" s="201">
        <f t="shared" si="143"/>
        <v>0</v>
      </c>
      <c r="K181" s="201">
        <f t="shared" si="143"/>
        <v>0</v>
      </c>
      <c r="L181" s="122"/>
      <c r="M181" s="122"/>
      <c r="N181" s="228"/>
      <c r="O181" s="122"/>
      <c r="P181" s="122"/>
      <c r="Q181" s="122"/>
      <c r="R181" s="122"/>
      <c r="T181" s="122"/>
      <c r="V181" s="228"/>
      <c r="W181" s="122"/>
      <c r="X181" s="122"/>
      <c r="Y181" s="122"/>
      <c r="Z181" s="122"/>
      <c r="AB181" s="122"/>
    </row>
    <row r="182" spans="1:64" s="225" customFormat="1" ht="13.2" hidden="1" customHeight="1" x14ac:dyDescent="0.2">
      <c r="A182" s="203" t="s">
        <v>403</v>
      </c>
      <c r="B182" s="204" t="s">
        <v>404</v>
      </c>
      <c r="C182" s="212">
        <v>0</v>
      </c>
      <c r="D182" s="212">
        <f>E182-C182</f>
        <v>43700</v>
      </c>
      <c r="E182" s="212">
        <v>43700</v>
      </c>
      <c r="F182" s="213">
        <v>43700</v>
      </c>
      <c r="G182" s="213"/>
      <c r="H182" s="213"/>
      <c r="I182" s="213"/>
      <c r="J182" s="213"/>
      <c r="K182" s="214"/>
      <c r="L182" s="215"/>
      <c r="M182" s="291"/>
      <c r="N182" s="267"/>
      <c r="O182" s="215"/>
      <c r="P182" s="215"/>
      <c r="Q182" s="215"/>
      <c r="R182" s="215"/>
      <c r="T182" s="215"/>
      <c r="V182" s="267"/>
      <c r="W182" s="215"/>
      <c r="X182" s="215"/>
      <c r="Y182" s="215"/>
      <c r="Z182" s="215"/>
      <c r="AB182" s="215"/>
    </row>
    <row r="183" spans="1:64" s="225" customFormat="1" ht="13.2" customHeight="1" x14ac:dyDescent="0.2">
      <c r="A183" s="210"/>
      <c r="B183" s="211"/>
      <c r="C183" s="212"/>
      <c r="D183" s="212"/>
      <c r="E183" s="212"/>
      <c r="F183" s="213"/>
      <c r="G183" s="213"/>
      <c r="H183" s="213"/>
      <c r="I183" s="213"/>
      <c r="J183" s="213"/>
      <c r="K183" s="214"/>
      <c r="L183" s="215"/>
      <c r="M183" s="291"/>
      <c r="N183" s="267"/>
      <c r="O183" s="215"/>
      <c r="P183" s="215"/>
      <c r="Q183" s="215"/>
      <c r="R183" s="215"/>
      <c r="T183" s="215"/>
      <c r="V183" s="267"/>
      <c r="W183" s="215"/>
      <c r="X183" s="215"/>
      <c r="Y183" s="215"/>
      <c r="Z183" s="215"/>
      <c r="AB183" s="215"/>
    </row>
    <row r="184" spans="1:64" s="19" customFormat="1" ht="26.4" x14ac:dyDescent="0.25">
      <c r="A184" s="175" t="s">
        <v>364</v>
      </c>
      <c r="B184" s="260" t="s">
        <v>365</v>
      </c>
      <c r="C184" s="177">
        <f t="shared" ref="C184:K184" si="144">C265+C311+C323</f>
        <v>53650</v>
      </c>
      <c r="D184" s="177">
        <f t="shared" si="144"/>
        <v>-34825</v>
      </c>
      <c r="E184" s="177">
        <f t="shared" si="144"/>
        <v>18825</v>
      </c>
      <c r="F184" s="177">
        <f t="shared" si="144"/>
        <v>18825</v>
      </c>
      <c r="G184" s="177">
        <f t="shared" si="144"/>
        <v>0</v>
      </c>
      <c r="H184" s="177">
        <f t="shared" si="144"/>
        <v>0</v>
      </c>
      <c r="I184" s="177">
        <f t="shared" si="144"/>
        <v>0</v>
      </c>
      <c r="J184" s="177">
        <f t="shared" si="144"/>
        <v>0</v>
      </c>
      <c r="K184" s="177">
        <f t="shared" si="144"/>
        <v>0</v>
      </c>
      <c r="L184" s="209"/>
      <c r="M184" s="209"/>
      <c r="N184" s="243"/>
      <c r="O184" s="209"/>
      <c r="P184" s="209"/>
      <c r="Q184" s="209"/>
      <c r="R184" s="209"/>
      <c r="T184" s="209"/>
      <c r="V184" s="243"/>
      <c r="W184" s="209"/>
      <c r="X184" s="209"/>
      <c r="Y184" s="209"/>
      <c r="Z184" s="209"/>
      <c r="AB184" s="209"/>
    </row>
    <row r="185" spans="1:64" s="7" customFormat="1" ht="12.75" hidden="1" customHeight="1" x14ac:dyDescent="0.25">
      <c r="A185" s="256" t="s">
        <v>366</v>
      </c>
      <c r="B185" s="261" t="s">
        <v>367</v>
      </c>
      <c r="C185" s="257"/>
      <c r="D185" s="257"/>
      <c r="E185" s="257"/>
      <c r="F185" s="258"/>
      <c r="G185" s="258"/>
      <c r="H185" s="258"/>
      <c r="I185" s="258"/>
      <c r="J185" s="258"/>
      <c r="K185" s="259"/>
      <c r="L185" s="122"/>
      <c r="M185" s="122"/>
      <c r="N185" s="228"/>
      <c r="O185" s="122"/>
      <c r="P185" s="122"/>
      <c r="Q185" s="122"/>
      <c r="R185" s="122"/>
      <c r="T185" s="122"/>
      <c r="V185" s="228"/>
      <c r="W185" s="122"/>
      <c r="X185" s="122"/>
      <c r="Y185" s="122"/>
      <c r="Z185" s="122"/>
      <c r="AB185" s="122"/>
    </row>
    <row r="186" spans="1:64" s="7" customFormat="1" hidden="1" x14ac:dyDescent="0.25">
      <c r="A186" s="160">
        <v>3</v>
      </c>
      <c r="B186" s="165" t="s">
        <v>162</v>
      </c>
      <c r="C186" s="201"/>
      <c r="D186" s="201"/>
      <c r="E186" s="201"/>
      <c r="F186" s="202"/>
      <c r="G186" s="202"/>
      <c r="H186" s="202"/>
      <c r="I186" s="202"/>
      <c r="J186" s="202"/>
      <c r="K186" s="171"/>
      <c r="L186" s="122"/>
      <c r="M186" s="122"/>
      <c r="N186" s="228"/>
      <c r="O186" s="122"/>
      <c r="P186" s="122"/>
      <c r="Q186" s="122"/>
      <c r="R186" s="122"/>
      <c r="T186" s="122"/>
      <c r="V186" s="228"/>
      <c r="W186" s="122"/>
      <c r="X186" s="122"/>
      <c r="Y186" s="122"/>
      <c r="Z186" s="122"/>
      <c r="AB186" s="122"/>
    </row>
    <row r="187" spans="1:64" s="187" customFormat="1" hidden="1" x14ac:dyDescent="0.25">
      <c r="A187" s="183">
        <v>31</v>
      </c>
      <c r="B187" s="184" t="s">
        <v>18</v>
      </c>
      <c r="C187" s="185"/>
      <c r="D187" s="185"/>
      <c r="E187" s="185"/>
      <c r="F187" s="186"/>
      <c r="G187" s="186"/>
      <c r="H187" s="186"/>
      <c r="I187" s="186"/>
      <c r="J187" s="186"/>
      <c r="K187" s="262"/>
      <c r="L187" s="122"/>
      <c r="M187" s="122"/>
      <c r="N187" s="228"/>
      <c r="O187" s="122"/>
      <c r="P187" s="122"/>
      <c r="Q187" s="122"/>
      <c r="R187" s="122"/>
      <c r="S187" s="7"/>
      <c r="T187" s="122"/>
      <c r="U187" s="7"/>
      <c r="V187" s="228"/>
      <c r="W187" s="122"/>
      <c r="X187" s="122"/>
      <c r="Y187" s="122"/>
      <c r="Z187" s="122"/>
      <c r="AA187" s="7"/>
      <c r="AB187" s="122"/>
      <c r="AC187" s="7"/>
      <c r="AD187" s="7"/>
      <c r="AE187" s="7"/>
      <c r="AF187" s="7"/>
      <c r="AG187" s="7"/>
      <c r="AH187" s="7"/>
      <c r="AI187" s="7"/>
      <c r="AJ187" s="7"/>
    </row>
    <row r="188" spans="1:64" hidden="1" x14ac:dyDescent="0.25">
      <c r="A188" s="263">
        <v>3111</v>
      </c>
      <c r="B188" s="161" t="s">
        <v>164</v>
      </c>
      <c r="C188" s="162"/>
      <c r="D188" s="162"/>
      <c r="E188" s="162"/>
      <c r="F188" s="163"/>
      <c r="G188" s="163"/>
      <c r="H188" s="163"/>
      <c r="I188" s="163"/>
      <c r="J188" s="163"/>
      <c r="K188" s="164"/>
      <c r="L188" s="112"/>
      <c r="M188" s="112"/>
      <c r="N188" s="135"/>
      <c r="O188" s="112"/>
      <c r="P188" s="112"/>
      <c r="Q188" s="112"/>
      <c r="R188" s="112"/>
      <c r="T188" s="112"/>
      <c r="V188" s="135"/>
      <c r="W188" s="112"/>
      <c r="X188" s="112"/>
      <c r="Y188" s="112"/>
      <c r="Z188" s="112"/>
      <c r="AB188" s="112"/>
    </row>
    <row r="189" spans="1:64" hidden="1" x14ac:dyDescent="0.25">
      <c r="A189" s="263">
        <v>3113</v>
      </c>
      <c r="B189" s="161" t="s">
        <v>165</v>
      </c>
      <c r="C189" s="162"/>
      <c r="D189" s="162"/>
      <c r="E189" s="162"/>
      <c r="F189" s="163"/>
      <c r="G189" s="163"/>
      <c r="H189" s="163"/>
      <c r="I189" s="163"/>
      <c r="J189" s="163"/>
      <c r="K189" s="164"/>
      <c r="L189" s="112"/>
      <c r="M189" s="112"/>
      <c r="N189" s="135"/>
      <c r="O189" s="112"/>
      <c r="P189" s="112"/>
      <c r="Q189" s="112"/>
      <c r="R189" s="112"/>
      <c r="T189" s="112"/>
      <c r="V189" s="135"/>
      <c r="W189" s="112"/>
      <c r="X189" s="112"/>
      <c r="Y189" s="112"/>
      <c r="Z189" s="112"/>
      <c r="AB189" s="112"/>
    </row>
    <row r="190" spans="1:64" hidden="1" x14ac:dyDescent="0.25">
      <c r="A190" s="263">
        <v>3114</v>
      </c>
      <c r="B190" s="161" t="s">
        <v>166</v>
      </c>
      <c r="C190" s="162"/>
      <c r="D190" s="162"/>
      <c r="E190" s="162"/>
      <c r="F190" s="163"/>
      <c r="G190" s="163"/>
      <c r="H190" s="163"/>
      <c r="I190" s="163"/>
      <c r="J190" s="163"/>
      <c r="K190" s="164"/>
      <c r="L190" s="112"/>
      <c r="M190" s="112"/>
      <c r="N190" s="135"/>
      <c r="O190" s="112"/>
      <c r="P190" s="112"/>
      <c r="Q190" s="112"/>
      <c r="R190" s="112"/>
      <c r="T190" s="112"/>
      <c r="V190" s="135"/>
      <c r="W190" s="112"/>
      <c r="X190" s="112"/>
      <c r="Y190" s="112"/>
      <c r="Z190" s="112"/>
      <c r="AB190" s="112"/>
    </row>
    <row r="191" spans="1:64" hidden="1" x14ac:dyDescent="0.25">
      <c r="A191" s="263">
        <v>3121</v>
      </c>
      <c r="B191" s="161" t="s">
        <v>20</v>
      </c>
      <c r="C191" s="162"/>
      <c r="D191" s="162"/>
      <c r="E191" s="162"/>
      <c r="F191" s="163"/>
      <c r="G191" s="163"/>
      <c r="H191" s="163"/>
      <c r="I191" s="163"/>
      <c r="J191" s="163"/>
      <c r="K191" s="164"/>
      <c r="L191" s="112"/>
      <c r="M191" s="112"/>
      <c r="N191" s="135"/>
      <c r="O191" s="112"/>
      <c r="P191" s="112"/>
      <c r="Q191" s="112"/>
      <c r="R191" s="112"/>
      <c r="T191" s="112"/>
      <c r="V191" s="135"/>
      <c r="W191" s="112"/>
      <c r="X191" s="112"/>
      <c r="Y191" s="112"/>
      <c r="Z191" s="112"/>
      <c r="AB191" s="112"/>
    </row>
    <row r="192" spans="1:64" hidden="1" x14ac:dyDescent="0.25">
      <c r="A192" s="263">
        <v>3131</v>
      </c>
      <c r="B192" s="161" t="s">
        <v>167</v>
      </c>
      <c r="C192" s="162"/>
      <c r="D192" s="162"/>
      <c r="E192" s="162"/>
      <c r="F192" s="163"/>
      <c r="G192" s="163"/>
      <c r="H192" s="163"/>
      <c r="I192" s="163"/>
      <c r="J192" s="163"/>
      <c r="K192" s="164"/>
      <c r="L192" s="112"/>
      <c r="M192" s="112"/>
      <c r="N192" s="135"/>
      <c r="O192" s="112"/>
      <c r="P192" s="112"/>
      <c r="Q192" s="112"/>
      <c r="R192" s="112"/>
      <c r="T192" s="112"/>
      <c r="V192" s="135"/>
      <c r="W192" s="112"/>
      <c r="X192" s="112"/>
      <c r="Y192" s="112"/>
      <c r="Z192" s="112"/>
      <c r="AB192" s="112"/>
    </row>
    <row r="193" spans="1:36" ht="26.4" hidden="1" x14ac:dyDescent="0.25">
      <c r="A193" s="263">
        <v>3132</v>
      </c>
      <c r="B193" s="161" t="s">
        <v>168</v>
      </c>
      <c r="C193" s="162"/>
      <c r="D193" s="162"/>
      <c r="E193" s="162"/>
      <c r="F193" s="163"/>
      <c r="G193" s="163"/>
      <c r="H193" s="163"/>
      <c r="I193" s="163"/>
      <c r="J193" s="163"/>
      <c r="K193" s="164"/>
      <c r="L193" s="112"/>
      <c r="M193" s="112"/>
      <c r="N193" s="135"/>
      <c r="O193" s="112"/>
      <c r="P193" s="112"/>
      <c r="Q193" s="112"/>
      <c r="R193" s="112"/>
      <c r="T193" s="112"/>
      <c r="V193" s="135"/>
      <c r="W193" s="112"/>
      <c r="X193" s="112"/>
      <c r="Y193" s="112"/>
      <c r="Z193" s="112"/>
      <c r="AB193" s="112"/>
    </row>
    <row r="194" spans="1:36" ht="22.8" hidden="1" x14ac:dyDescent="0.25">
      <c r="A194" s="197">
        <v>3133</v>
      </c>
      <c r="B194" s="198" t="s">
        <v>169</v>
      </c>
      <c r="C194" s="162"/>
      <c r="D194" s="162"/>
      <c r="E194" s="162"/>
      <c r="F194" s="163"/>
      <c r="G194" s="163"/>
      <c r="H194" s="163"/>
      <c r="I194" s="163"/>
      <c r="J194" s="163"/>
      <c r="K194" s="164"/>
      <c r="L194" s="112"/>
      <c r="M194" s="112"/>
      <c r="N194" s="135"/>
      <c r="O194" s="112"/>
      <c r="P194" s="112"/>
      <c r="Q194" s="112"/>
      <c r="R194" s="112"/>
      <c r="T194" s="112"/>
      <c r="V194" s="135"/>
      <c r="W194" s="112"/>
      <c r="X194" s="112"/>
      <c r="Y194" s="112"/>
      <c r="Z194" s="112"/>
      <c r="AB194" s="112"/>
    </row>
    <row r="195" spans="1:36" s="187" customFormat="1" hidden="1" x14ac:dyDescent="0.25">
      <c r="A195" s="183">
        <v>32</v>
      </c>
      <c r="B195" s="184" t="s">
        <v>22</v>
      </c>
      <c r="C195" s="185"/>
      <c r="D195" s="185"/>
      <c r="E195" s="185"/>
      <c r="F195" s="186"/>
      <c r="G195" s="186"/>
      <c r="H195" s="186"/>
      <c r="I195" s="186"/>
      <c r="J195" s="186"/>
      <c r="K195" s="262"/>
      <c r="L195" s="122"/>
      <c r="M195" s="122"/>
      <c r="N195" s="228"/>
      <c r="O195" s="122"/>
      <c r="P195" s="122"/>
      <c r="Q195" s="122"/>
      <c r="R195" s="122"/>
      <c r="S195" s="7"/>
      <c r="T195" s="122"/>
      <c r="U195" s="7"/>
      <c r="V195" s="228"/>
      <c r="W195" s="122"/>
      <c r="X195" s="122"/>
      <c r="Y195" s="122"/>
      <c r="Z195" s="122"/>
      <c r="AA195" s="7"/>
      <c r="AB195" s="122"/>
      <c r="AC195" s="7"/>
      <c r="AD195" s="7"/>
      <c r="AE195" s="7"/>
      <c r="AF195" s="7"/>
      <c r="AG195" s="7"/>
      <c r="AH195" s="7"/>
      <c r="AI195" s="7"/>
      <c r="AJ195" s="7"/>
    </row>
    <row r="196" spans="1:36" s="7" customFormat="1" hidden="1" x14ac:dyDescent="0.25">
      <c r="A196" s="197">
        <v>3211</v>
      </c>
      <c r="B196" s="198" t="s">
        <v>170</v>
      </c>
      <c r="C196" s="201"/>
      <c r="D196" s="201"/>
      <c r="E196" s="201"/>
      <c r="F196" s="202"/>
      <c r="G196" s="202"/>
      <c r="H196" s="202"/>
      <c r="I196" s="202"/>
      <c r="J196" s="202"/>
      <c r="K196" s="171"/>
      <c r="L196" s="122"/>
      <c r="M196" s="122"/>
      <c r="N196" s="228"/>
      <c r="O196" s="122"/>
      <c r="P196" s="122"/>
      <c r="Q196" s="122"/>
      <c r="R196" s="122"/>
      <c r="T196" s="122"/>
      <c r="V196" s="228"/>
      <c r="W196" s="122"/>
      <c r="X196" s="122"/>
      <c r="Y196" s="122"/>
      <c r="Z196" s="122"/>
      <c r="AB196" s="122"/>
    </row>
    <row r="197" spans="1:36" s="7" customFormat="1" ht="22.8" hidden="1" x14ac:dyDescent="0.25">
      <c r="A197" s="197">
        <v>3212</v>
      </c>
      <c r="B197" s="198" t="s">
        <v>183</v>
      </c>
      <c r="C197" s="201"/>
      <c r="D197" s="201"/>
      <c r="E197" s="201"/>
      <c r="F197" s="202"/>
      <c r="G197" s="202"/>
      <c r="H197" s="202"/>
      <c r="I197" s="202"/>
      <c r="J197" s="202"/>
      <c r="K197" s="171"/>
      <c r="L197" s="122"/>
      <c r="M197" s="122"/>
      <c r="N197" s="228"/>
      <c r="O197" s="122"/>
      <c r="P197" s="122"/>
      <c r="Q197" s="122"/>
      <c r="R197" s="122"/>
      <c r="T197" s="122"/>
      <c r="V197" s="228"/>
      <c r="W197" s="122"/>
      <c r="X197" s="122"/>
      <c r="Y197" s="122"/>
      <c r="Z197" s="122"/>
      <c r="AB197" s="122"/>
    </row>
    <row r="198" spans="1:36" s="7" customFormat="1" hidden="1" x14ac:dyDescent="0.25">
      <c r="A198" s="197">
        <v>3213</v>
      </c>
      <c r="B198" s="198" t="s">
        <v>184</v>
      </c>
      <c r="C198" s="201"/>
      <c r="D198" s="201"/>
      <c r="E198" s="201"/>
      <c r="F198" s="202"/>
      <c r="G198" s="202"/>
      <c r="H198" s="202"/>
      <c r="I198" s="202"/>
      <c r="J198" s="202"/>
      <c r="K198" s="171"/>
      <c r="L198" s="122"/>
      <c r="M198" s="122"/>
      <c r="N198" s="228"/>
      <c r="O198" s="122"/>
      <c r="P198" s="122"/>
      <c r="Q198" s="122"/>
      <c r="R198" s="122"/>
      <c r="T198" s="122"/>
      <c r="V198" s="228"/>
      <c r="W198" s="122"/>
      <c r="X198" s="122"/>
      <c r="Y198" s="122"/>
      <c r="Z198" s="122"/>
      <c r="AB198" s="122"/>
    </row>
    <row r="199" spans="1:36" s="7" customFormat="1" hidden="1" x14ac:dyDescent="0.25">
      <c r="A199" s="197">
        <v>3214</v>
      </c>
      <c r="B199" s="198" t="s">
        <v>189</v>
      </c>
      <c r="C199" s="201"/>
      <c r="D199" s="201"/>
      <c r="E199" s="201"/>
      <c r="F199" s="202"/>
      <c r="G199" s="202"/>
      <c r="H199" s="202"/>
      <c r="I199" s="202"/>
      <c r="J199" s="202"/>
      <c r="K199" s="171"/>
      <c r="L199" s="122"/>
      <c r="M199" s="122"/>
      <c r="N199" s="228"/>
      <c r="O199" s="122"/>
      <c r="P199" s="122"/>
      <c r="Q199" s="122"/>
      <c r="R199" s="122"/>
      <c r="T199" s="122"/>
      <c r="V199" s="228"/>
      <c r="W199" s="122"/>
      <c r="X199" s="122"/>
      <c r="Y199" s="122"/>
      <c r="Z199" s="122"/>
      <c r="AB199" s="122"/>
    </row>
    <row r="200" spans="1:36" s="7" customFormat="1" hidden="1" x14ac:dyDescent="0.25">
      <c r="A200" s="197">
        <v>3221</v>
      </c>
      <c r="B200" s="198" t="s">
        <v>190</v>
      </c>
      <c r="C200" s="201"/>
      <c r="D200" s="201"/>
      <c r="E200" s="201"/>
      <c r="F200" s="202"/>
      <c r="G200" s="202"/>
      <c r="H200" s="202"/>
      <c r="I200" s="202"/>
      <c r="J200" s="202"/>
      <c r="K200" s="171"/>
      <c r="L200" s="122"/>
      <c r="M200" s="122"/>
      <c r="N200" s="228"/>
      <c r="O200" s="122"/>
      <c r="P200" s="122"/>
      <c r="Q200" s="122"/>
      <c r="R200" s="122"/>
      <c r="T200" s="122"/>
      <c r="V200" s="228"/>
      <c r="W200" s="122"/>
      <c r="X200" s="122"/>
      <c r="Y200" s="122"/>
      <c r="Z200" s="122"/>
      <c r="AB200" s="122"/>
    </row>
    <row r="201" spans="1:36" s="7" customFormat="1" hidden="1" x14ac:dyDescent="0.25">
      <c r="A201" s="197">
        <v>3222</v>
      </c>
      <c r="B201" s="198" t="s">
        <v>201</v>
      </c>
      <c r="C201" s="201"/>
      <c r="D201" s="201"/>
      <c r="E201" s="201"/>
      <c r="F201" s="202"/>
      <c r="G201" s="202"/>
      <c r="H201" s="202"/>
      <c r="I201" s="202"/>
      <c r="J201" s="202"/>
      <c r="K201" s="171"/>
      <c r="L201" s="122"/>
      <c r="M201" s="122"/>
      <c r="N201" s="228"/>
      <c r="O201" s="122"/>
      <c r="P201" s="122"/>
      <c r="Q201" s="122"/>
      <c r="R201" s="122"/>
      <c r="T201" s="122"/>
      <c r="V201" s="228"/>
      <c r="W201" s="122"/>
      <c r="X201" s="122"/>
      <c r="Y201" s="122"/>
      <c r="Z201" s="122"/>
      <c r="AB201" s="122"/>
    </row>
    <row r="202" spans="1:36" s="7" customFormat="1" hidden="1" x14ac:dyDescent="0.25">
      <c r="A202" s="197">
        <v>3223</v>
      </c>
      <c r="B202" s="198" t="s">
        <v>210</v>
      </c>
      <c r="C202" s="201"/>
      <c r="D202" s="201"/>
      <c r="E202" s="201"/>
      <c r="F202" s="202"/>
      <c r="G202" s="202"/>
      <c r="H202" s="202"/>
      <c r="I202" s="202"/>
      <c r="J202" s="202"/>
      <c r="K202" s="171"/>
      <c r="L202" s="122"/>
      <c r="M202" s="122"/>
      <c r="N202" s="228"/>
      <c r="O202" s="122"/>
      <c r="P202" s="122"/>
      <c r="Q202" s="122"/>
      <c r="R202" s="122"/>
      <c r="T202" s="122"/>
      <c r="V202" s="228"/>
      <c r="W202" s="122"/>
      <c r="X202" s="122"/>
      <c r="Y202" s="122"/>
      <c r="Z202" s="122"/>
      <c r="AB202" s="122"/>
    </row>
    <row r="203" spans="1:36" s="7" customFormat="1" ht="22.8" hidden="1" x14ac:dyDescent="0.25">
      <c r="A203" s="197">
        <v>3224</v>
      </c>
      <c r="B203" s="198" t="s">
        <v>217</v>
      </c>
      <c r="C203" s="201"/>
      <c r="D203" s="201"/>
      <c r="E203" s="201"/>
      <c r="F203" s="202"/>
      <c r="G203" s="202"/>
      <c r="H203" s="202"/>
      <c r="I203" s="202"/>
      <c r="J203" s="202"/>
      <c r="K203" s="171"/>
      <c r="L203" s="122"/>
      <c r="M203" s="122"/>
      <c r="N203" s="228"/>
      <c r="O203" s="122"/>
      <c r="P203" s="122"/>
      <c r="Q203" s="122"/>
      <c r="R203" s="122"/>
      <c r="T203" s="122"/>
      <c r="V203" s="228"/>
      <c r="W203" s="122"/>
      <c r="X203" s="122"/>
      <c r="Y203" s="122"/>
      <c r="Z203" s="122"/>
      <c r="AB203" s="122"/>
    </row>
    <row r="204" spans="1:36" hidden="1" x14ac:dyDescent="0.25">
      <c r="A204" s="197">
        <v>3225</v>
      </c>
      <c r="B204" s="198" t="s">
        <v>222</v>
      </c>
      <c r="C204" s="162"/>
      <c r="D204" s="162"/>
      <c r="E204" s="162"/>
      <c r="F204" s="163"/>
      <c r="G204" s="163"/>
      <c r="H204" s="163"/>
      <c r="I204" s="163"/>
      <c r="J204" s="163"/>
      <c r="K204" s="164"/>
      <c r="L204" s="112"/>
      <c r="M204" s="112"/>
      <c r="N204" s="135"/>
      <c r="O204" s="112"/>
      <c r="P204" s="112"/>
      <c r="Q204" s="112"/>
      <c r="R204" s="112"/>
      <c r="T204" s="112"/>
      <c r="V204" s="135"/>
      <c r="W204" s="112"/>
      <c r="X204" s="112"/>
      <c r="Y204" s="112"/>
      <c r="Z204" s="112"/>
      <c r="AB204" s="112"/>
    </row>
    <row r="205" spans="1:36" hidden="1" x14ac:dyDescent="0.25">
      <c r="A205" s="197">
        <v>3227</v>
      </c>
      <c r="B205" s="198" t="s">
        <v>224</v>
      </c>
      <c r="C205" s="162"/>
      <c r="D205" s="162"/>
      <c r="E205" s="162"/>
      <c r="F205" s="163"/>
      <c r="G205" s="163"/>
      <c r="H205" s="163"/>
      <c r="I205" s="163"/>
      <c r="J205" s="163"/>
      <c r="K205" s="164"/>
      <c r="L205" s="112"/>
      <c r="M205" s="112"/>
      <c r="N205" s="135"/>
      <c r="O205" s="112"/>
      <c r="P205" s="112"/>
      <c r="Q205" s="112"/>
      <c r="R205" s="112"/>
      <c r="T205" s="112"/>
      <c r="V205" s="135"/>
      <c r="W205" s="112"/>
      <c r="X205" s="112"/>
      <c r="Y205" s="112"/>
      <c r="Z205" s="112"/>
      <c r="AB205" s="112"/>
    </row>
    <row r="206" spans="1:36" s="7" customFormat="1" hidden="1" x14ac:dyDescent="0.25">
      <c r="A206" s="197">
        <v>3231</v>
      </c>
      <c r="B206" s="198" t="s">
        <v>225</v>
      </c>
      <c r="C206" s="201"/>
      <c r="D206" s="201"/>
      <c r="E206" s="201"/>
      <c r="F206" s="202"/>
      <c r="G206" s="202"/>
      <c r="H206" s="202"/>
      <c r="I206" s="202"/>
      <c r="J206" s="202"/>
      <c r="K206" s="171"/>
      <c r="L206" s="122"/>
      <c r="M206" s="122"/>
      <c r="N206" s="228"/>
      <c r="O206" s="122"/>
      <c r="P206" s="122"/>
      <c r="Q206" s="122"/>
      <c r="R206" s="122"/>
      <c r="T206" s="122"/>
      <c r="V206" s="228"/>
      <c r="W206" s="122"/>
      <c r="X206" s="122"/>
      <c r="Y206" s="122"/>
      <c r="Z206" s="122"/>
      <c r="AB206" s="122"/>
    </row>
    <row r="207" spans="1:36" s="7" customFormat="1" hidden="1" x14ac:dyDescent="0.25">
      <c r="A207" s="197">
        <v>3232</v>
      </c>
      <c r="B207" s="198" t="s">
        <v>236</v>
      </c>
      <c r="C207" s="201"/>
      <c r="D207" s="201"/>
      <c r="E207" s="201"/>
      <c r="F207" s="202"/>
      <c r="G207" s="202"/>
      <c r="H207" s="202"/>
      <c r="I207" s="202"/>
      <c r="J207" s="202"/>
      <c r="K207" s="171"/>
      <c r="L207" s="122"/>
      <c r="M207" s="122"/>
      <c r="N207" s="228"/>
      <c r="O207" s="122"/>
      <c r="P207" s="122"/>
      <c r="Q207" s="122"/>
      <c r="R207" s="122"/>
      <c r="T207" s="122"/>
      <c r="V207" s="228"/>
      <c r="W207" s="122"/>
      <c r="X207" s="122"/>
      <c r="Y207" s="122"/>
      <c r="Z207" s="122"/>
      <c r="AB207" s="122"/>
    </row>
    <row r="208" spans="1:36" s="7" customFormat="1" hidden="1" x14ac:dyDescent="0.25">
      <c r="A208" s="197">
        <v>3233</v>
      </c>
      <c r="B208" s="198" t="s">
        <v>241</v>
      </c>
      <c r="C208" s="201"/>
      <c r="D208" s="201"/>
      <c r="E208" s="201"/>
      <c r="F208" s="202"/>
      <c r="G208" s="202"/>
      <c r="H208" s="202"/>
      <c r="I208" s="202"/>
      <c r="J208" s="202"/>
      <c r="K208" s="171"/>
      <c r="L208" s="122"/>
      <c r="M208" s="122"/>
      <c r="N208" s="228"/>
      <c r="O208" s="122"/>
      <c r="P208" s="122"/>
      <c r="Q208" s="122"/>
      <c r="R208" s="122"/>
      <c r="T208" s="122"/>
      <c r="V208" s="228"/>
      <c r="W208" s="122"/>
      <c r="X208" s="122"/>
      <c r="Y208" s="122"/>
      <c r="Z208" s="122"/>
      <c r="AB208" s="122"/>
    </row>
    <row r="209" spans="1:28" s="7" customFormat="1" hidden="1" x14ac:dyDescent="0.25">
      <c r="A209" s="197">
        <v>3234</v>
      </c>
      <c r="B209" s="198" t="s">
        <v>248</v>
      </c>
      <c r="C209" s="201"/>
      <c r="D209" s="201"/>
      <c r="E209" s="201"/>
      <c r="F209" s="202"/>
      <c r="G209" s="202"/>
      <c r="H209" s="202"/>
      <c r="I209" s="202"/>
      <c r="J209" s="202"/>
      <c r="K209" s="171"/>
      <c r="L209" s="122"/>
      <c r="M209" s="122"/>
      <c r="N209" s="228"/>
      <c r="O209" s="122"/>
      <c r="P209" s="122"/>
      <c r="Q209" s="122"/>
      <c r="R209" s="122"/>
      <c r="T209" s="122"/>
      <c r="V209" s="228"/>
      <c r="W209" s="122"/>
      <c r="X209" s="122"/>
      <c r="Y209" s="122"/>
      <c r="Z209" s="122"/>
      <c r="AB209" s="122"/>
    </row>
    <row r="210" spans="1:28" s="7" customFormat="1" hidden="1" x14ac:dyDescent="0.25">
      <c r="A210" s="197">
        <v>3235</v>
      </c>
      <c r="B210" s="198" t="s">
        <v>259</v>
      </c>
      <c r="C210" s="201"/>
      <c r="D210" s="201"/>
      <c r="E210" s="201"/>
      <c r="F210" s="202"/>
      <c r="G210" s="202"/>
      <c r="H210" s="202"/>
      <c r="I210" s="202"/>
      <c r="J210" s="202"/>
      <c r="K210" s="171"/>
      <c r="L210" s="122"/>
      <c r="M210" s="122"/>
      <c r="N210" s="228"/>
      <c r="O210" s="122"/>
      <c r="P210" s="122"/>
      <c r="Q210" s="122"/>
      <c r="R210" s="122"/>
      <c r="T210" s="122"/>
      <c r="V210" s="228"/>
      <c r="W210" s="122"/>
      <c r="X210" s="122"/>
      <c r="Y210" s="122"/>
      <c r="Z210" s="122"/>
      <c r="AB210" s="122"/>
    </row>
    <row r="211" spans="1:28" s="7" customFormat="1" hidden="1" x14ac:dyDescent="0.25">
      <c r="A211" s="197">
        <v>3236</v>
      </c>
      <c r="B211" s="198" t="s">
        <v>266</v>
      </c>
      <c r="C211" s="201"/>
      <c r="D211" s="201"/>
      <c r="E211" s="201"/>
      <c r="F211" s="202"/>
      <c r="G211" s="202"/>
      <c r="H211" s="202"/>
      <c r="I211" s="202"/>
      <c r="J211" s="202"/>
      <c r="K211" s="171"/>
      <c r="L211" s="122"/>
      <c r="M211" s="122"/>
      <c r="N211" s="228"/>
      <c r="O211" s="122"/>
      <c r="P211" s="122"/>
      <c r="Q211" s="122"/>
      <c r="R211" s="122"/>
      <c r="T211" s="122"/>
      <c r="V211" s="228"/>
      <c r="W211" s="122"/>
      <c r="X211" s="122"/>
      <c r="Y211" s="122"/>
      <c r="Z211" s="122"/>
      <c r="AB211" s="122"/>
    </row>
    <row r="212" spans="1:28" s="7" customFormat="1" hidden="1" x14ac:dyDescent="0.25">
      <c r="A212" s="197">
        <v>3237</v>
      </c>
      <c r="B212" s="198" t="s">
        <v>271</v>
      </c>
      <c r="C212" s="201"/>
      <c r="D212" s="201"/>
      <c r="E212" s="201"/>
      <c r="F212" s="202"/>
      <c r="G212" s="202"/>
      <c r="H212" s="202"/>
      <c r="I212" s="202"/>
      <c r="J212" s="202"/>
      <c r="K212" s="171"/>
      <c r="L212" s="122"/>
      <c r="M212" s="122"/>
      <c r="N212" s="228"/>
      <c r="O212" s="122"/>
      <c r="P212" s="122"/>
      <c r="Q212" s="122"/>
      <c r="R212" s="122"/>
      <c r="T212" s="122"/>
      <c r="V212" s="228"/>
      <c r="W212" s="122"/>
      <c r="X212" s="122"/>
      <c r="Y212" s="122"/>
      <c r="Z212" s="122"/>
      <c r="AB212" s="122"/>
    </row>
    <row r="213" spans="1:28" s="7" customFormat="1" hidden="1" x14ac:dyDescent="0.25">
      <c r="A213" s="197">
        <v>3238</v>
      </c>
      <c r="B213" s="198" t="s">
        <v>282</v>
      </c>
      <c r="C213" s="201"/>
      <c r="D213" s="201"/>
      <c r="E213" s="201"/>
      <c r="F213" s="202"/>
      <c r="G213" s="202"/>
      <c r="H213" s="202"/>
      <c r="I213" s="202"/>
      <c r="J213" s="202"/>
      <c r="K213" s="171"/>
      <c r="L213" s="122"/>
      <c r="M213" s="122"/>
      <c r="N213" s="228"/>
      <c r="O213" s="122"/>
      <c r="P213" s="122"/>
      <c r="Q213" s="122"/>
      <c r="R213" s="122"/>
      <c r="T213" s="122"/>
      <c r="V213" s="228"/>
      <c r="W213" s="122"/>
      <c r="X213" s="122"/>
      <c r="Y213" s="122"/>
      <c r="Z213" s="122"/>
      <c r="AB213" s="122"/>
    </row>
    <row r="214" spans="1:28" hidden="1" x14ac:dyDescent="0.25">
      <c r="A214" s="197">
        <v>3239</v>
      </c>
      <c r="B214" s="198" t="s">
        <v>287</v>
      </c>
      <c r="C214" s="162"/>
      <c r="D214" s="162"/>
      <c r="E214" s="162"/>
      <c r="F214" s="163"/>
      <c r="G214" s="163"/>
      <c r="H214" s="163"/>
      <c r="I214" s="163"/>
      <c r="J214" s="163"/>
      <c r="K214" s="164"/>
      <c r="L214" s="112"/>
      <c r="M214" s="112"/>
      <c r="N214" s="135"/>
      <c r="O214" s="112"/>
      <c r="P214" s="112"/>
      <c r="Q214" s="112"/>
      <c r="R214" s="112"/>
      <c r="T214" s="112"/>
      <c r="V214" s="135"/>
      <c r="W214" s="112"/>
      <c r="X214" s="112"/>
      <c r="Y214" s="112"/>
      <c r="Z214" s="112"/>
      <c r="AB214" s="112"/>
    </row>
    <row r="215" spans="1:28" s="7" customFormat="1" ht="22.8" hidden="1" x14ac:dyDescent="0.25">
      <c r="A215" s="197">
        <v>3241</v>
      </c>
      <c r="B215" s="198" t="s">
        <v>47</v>
      </c>
      <c r="C215" s="201"/>
      <c r="D215" s="201"/>
      <c r="E215" s="201"/>
      <c r="F215" s="202"/>
      <c r="G215" s="202"/>
      <c r="H215" s="202"/>
      <c r="I215" s="202"/>
      <c r="J215" s="202"/>
      <c r="K215" s="171"/>
      <c r="L215" s="122"/>
      <c r="M215" s="122"/>
      <c r="N215" s="228"/>
      <c r="O215" s="122"/>
      <c r="P215" s="122"/>
      <c r="Q215" s="122"/>
      <c r="R215" s="122"/>
      <c r="T215" s="122"/>
      <c r="V215" s="228"/>
      <c r="W215" s="122"/>
      <c r="X215" s="122"/>
      <c r="Y215" s="122"/>
      <c r="Z215" s="122"/>
      <c r="AB215" s="122"/>
    </row>
    <row r="216" spans="1:28" s="7" customFormat="1" hidden="1" x14ac:dyDescent="0.25">
      <c r="A216" s="197">
        <v>3291</v>
      </c>
      <c r="B216" s="264" t="s">
        <v>304</v>
      </c>
      <c r="C216" s="201"/>
      <c r="D216" s="201"/>
      <c r="E216" s="201"/>
      <c r="F216" s="202"/>
      <c r="G216" s="202"/>
      <c r="H216" s="202"/>
      <c r="I216" s="202"/>
      <c r="J216" s="202"/>
      <c r="K216" s="171"/>
      <c r="L216" s="122"/>
      <c r="M216" s="122"/>
      <c r="N216" s="228"/>
      <c r="O216" s="122"/>
      <c r="P216" s="122"/>
      <c r="Q216" s="122"/>
      <c r="R216" s="122"/>
      <c r="T216" s="122"/>
      <c r="V216" s="228"/>
      <c r="W216" s="122"/>
      <c r="X216" s="122"/>
      <c r="Y216" s="122"/>
      <c r="Z216" s="122"/>
      <c r="AB216" s="122"/>
    </row>
    <row r="217" spans="1:28" s="7" customFormat="1" hidden="1" x14ac:dyDescent="0.25">
      <c r="A217" s="197">
        <v>3292</v>
      </c>
      <c r="B217" s="198" t="s">
        <v>307</v>
      </c>
      <c r="C217" s="201"/>
      <c r="D217" s="201"/>
      <c r="E217" s="201"/>
      <c r="F217" s="202"/>
      <c r="G217" s="202"/>
      <c r="H217" s="202"/>
      <c r="I217" s="202"/>
      <c r="J217" s="202"/>
      <c r="K217" s="171"/>
      <c r="L217" s="122"/>
      <c r="M217" s="122"/>
      <c r="N217" s="228"/>
      <c r="O217" s="122"/>
      <c r="P217" s="122"/>
      <c r="Q217" s="122"/>
      <c r="R217" s="122"/>
      <c r="T217" s="122"/>
      <c r="V217" s="228"/>
      <c r="W217" s="122"/>
      <c r="X217" s="122"/>
      <c r="Y217" s="122"/>
      <c r="Z217" s="122"/>
      <c r="AB217" s="122"/>
    </row>
    <row r="218" spans="1:28" s="7" customFormat="1" hidden="1" x14ac:dyDescent="0.25">
      <c r="A218" s="197">
        <v>3293</v>
      </c>
      <c r="B218" s="198" t="s">
        <v>310</v>
      </c>
      <c r="C218" s="201"/>
      <c r="D218" s="201"/>
      <c r="E218" s="201"/>
      <c r="F218" s="202"/>
      <c r="G218" s="202"/>
      <c r="H218" s="202"/>
      <c r="I218" s="202"/>
      <c r="J218" s="202"/>
      <c r="K218" s="171"/>
      <c r="L218" s="122"/>
      <c r="M218" s="122"/>
      <c r="N218" s="228"/>
      <c r="O218" s="122"/>
      <c r="P218" s="122"/>
      <c r="Q218" s="122"/>
      <c r="R218" s="122"/>
      <c r="T218" s="122"/>
      <c r="V218" s="228"/>
      <c r="W218" s="122"/>
      <c r="X218" s="122"/>
      <c r="Y218" s="122"/>
      <c r="Z218" s="122"/>
      <c r="AB218" s="122"/>
    </row>
    <row r="219" spans="1:28" s="7" customFormat="1" hidden="1" x14ac:dyDescent="0.25">
      <c r="A219" s="197">
        <v>3294</v>
      </c>
      <c r="B219" s="198" t="s">
        <v>312</v>
      </c>
      <c r="C219" s="201"/>
      <c r="D219" s="201"/>
      <c r="E219" s="201"/>
      <c r="F219" s="202"/>
      <c r="G219" s="202"/>
      <c r="H219" s="202"/>
      <c r="I219" s="202"/>
      <c r="J219" s="202"/>
      <c r="K219" s="171"/>
      <c r="L219" s="122"/>
      <c r="M219" s="122"/>
      <c r="N219" s="228"/>
      <c r="O219" s="122"/>
      <c r="P219" s="122"/>
      <c r="Q219" s="122"/>
      <c r="R219" s="122"/>
      <c r="T219" s="122"/>
      <c r="V219" s="228"/>
      <c r="W219" s="122"/>
      <c r="X219" s="122"/>
      <c r="Y219" s="122"/>
      <c r="Z219" s="122"/>
      <c r="AB219" s="122"/>
    </row>
    <row r="220" spans="1:28" s="7" customFormat="1" hidden="1" x14ac:dyDescent="0.25">
      <c r="A220" s="197">
        <v>3295</v>
      </c>
      <c r="B220" s="198" t="s">
        <v>315</v>
      </c>
      <c r="C220" s="201"/>
      <c r="D220" s="201"/>
      <c r="E220" s="201"/>
      <c r="F220" s="202"/>
      <c r="G220" s="202"/>
      <c r="H220" s="202"/>
      <c r="I220" s="202"/>
      <c r="J220" s="202"/>
      <c r="K220" s="171"/>
      <c r="L220" s="122"/>
      <c r="M220" s="122"/>
      <c r="N220" s="228"/>
      <c r="O220" s="122"/>
      <c r="P220" s="122"/>
      <c r="Q220" s="122"/>
      <c r="R220" s="122"/>
      <c r="T220" s="122"/>
      <c r="V220" s="228"/>
      <c r="W220" s="122"/>
      <c r="X220" s="122"/>
      <c r="Y220" s="122"/>
      <c r="Z220" s="122"/>
      <c r="AB220" s="122"/>
    </row>
    <row r="221" spans="1:28" s="7" customFormat="1" hidden="1" x14ac:dyDescent="0.25">
      <c r="A221" s="197">
        <v>3299</v>
      </c>
      <c r="B221" s="198" t="s">
        <v>303</v>
      </c>
      <c r="C221" s="201"/>
      <c r="D221" s="201"/>
      <c r="E221" s="201"/>
      <c r="F221" s="202"/>
      <c r="G221" s="202"/>
      <c r="H221" s="202"/>
      <c r="I221" s="202"/>
      <c r="J221" s="202"/>
      <c r="K221" s="171"/>
      <c r="L221" s="122"/>
      <c r="M221" s="122"/>
      <c r="N221" s="228"/>
      <c r="O221" s="122"/>
      <c r="P221" s="122"/>
      <c r="Q221" s="122"/>
      <c r="R221" s="122"/>
      <c r="T221" s="122"/>
      <c r="V221" s="228"/>
      <c r="W221" s="122"/>
      <c r="X221" s="122"/>
      <c r="Y221" s="122"/>
      <c r="Z221" s="122"/>
      <c r="AB221" s="122"/>
    </row>
    <row r="222" spans="1:28" hidden="1" x14ac:dyDescent="0.25">
      <c r="A222" s="160"/>
      <c r="B222" s="161"/>
      <c r="C222" s="162"/>
      <c r="D222" s="162"/>
      <c r="E222" s="162"/>
      <c r="F222" s="163"/>
      <c r="G222" s="163"/>
      <c r="H222" s="163"/>
      <c r="I222" s="163"/>
      <c r="J222" s="163"/>
      <c r="K222" s="164"/>
      <c r="L222" s="112"/>
      <c r="M222" s="112"/>
      <c r="N222" s="135"/>
      <c r="O222" s="112"/>
      <c r="P222" s="112"/>
      <c r="Q222" s="112"/>
      <c r="R222" s="112"/>
      <c r="T222" s="112"/>
      <c r="V222" s="135"/>
      <c r="W222" s="112"/>
      <c r="X222" s="112"/>
      <c r="Y222" s="112"/>
      <c r="Z222" s="112"/>
      <c r="AB222" s="112"/>
    </row>
    <row r="223" spans="1:28" s="7" customFormat="1" ht="25.5" hidden="1" customHeight="1" x14ac:dyDescent="0.25">
      <c r="A223" s="256" t="s">
        <v>366</v>
      </c>
      <c r="B223" s="261" t="s">
        <v>368</v>
      </c>
      <c r="C223" s="257"/>
      <c r="D223" s="257"/>
      <c r="E223" s="257"/>
      <c r="F223" s="258"/>
      <c r="G223" s="258"/>
      <c r="H223" s="258"/>
      <c r="I223" s="258"/>
      <c r="J223" s="258"/>
      <c r="K223" s="259"/>
      <c r="L223" s="122"/>
      <c r="M223" s="122"/>
      <c r="N223" s="228"/>
      <c r="O223" s="122"/>
      <c r="P223" s="122"/>
      <c r="Q223" s="122"/>
      <c r="R223" s="122"/>
      <c r="T223" s="122"/>
      <c r="V223" s="228"/>
      <c r="W223" s="122"/>
      <c r="X223" s="122"/>
      <c r="Y223" s="122"/>
      <c r="Z223" s="122"/>
      <c r="AB223" s="122"/>
    </row>
    <row r="224" spans="1:28" s="7" customFormat="1" hidden="1" x14ac:dyDescent="0.25">
      <c r="A224" s="160">
        <v>3</v>
      </c>
      <c r="B224" s="165" t="s">
        <v>162</v>
      </c>
      <c r="C224" s="201"/>
      <c r="D224" s="201"/>
      <c r="E224" s="201"/>
      <c r="F224" s="202"/>
      <c r="G224" s="202"/>
      <c r="H224" s="202"/>
      <c r="I224" s="202"/>
      <c r="J224" s="202"/>
      <c r="K224" s="171"/>
      <c r="L224" s="122"/>
      <c r="M224" s="122"/>
      <c r="N224" s="228"/>
      <c r="O224" s="122"/>
      <c r="P224" s="122"/>
      <c r="Q224" s="122"/>
      <c r="R224" s="122"/>
      <c r="T224" s="122"/>
      <c r="V224" s="228"/>
      <c r="W224" s="122"/>
      <c r="X224" s="122"/>
      <c r="Y224" s="122"/>
      <c r="Z224" s="122"/>
      <c r="AB224" s="122"/>
    </row>
    <row r="225" spans="1:36" s="187" customFormat="1" hidden="1" x14ac:dyDescent="0.25">
      <c r="A225" s="183">
        <v>32</v>
      </c>
      <c r="B225" s="184" t="s">
        <v>22</v>
      </c>
      <c r="C225" s="185"/>
      <c r="D225" s="185"/>
      <c r="E225" s="185"/>
      <c r="F225" s="186"/>
      <c r="G225" s="186"/>
      <c r="H225" s="186"/>
      <c r="I225" s="186"/>
      <c r="J225" s="186"/>
      <c r="K225" s="262"/>
      <c r="L225" s="122"/>
      <c r="M225" s="122"/>
      <c r="N225" s="228"/>
      <c r="O225" s="122"/>
      <c r="P225" s="122"/>
      <c r="Q225" s="122"/>
      <c r="R225" s="122"/>
      <c r="S225" s="7"/>
      <c r="T225" s="122"/>
      <c r="U225" s="7"/>
      <c r="V225" s="228"/>
      <c r="W225" s="122"/>
      <c r="X225" s="122"/>
      <c r="Y225" s="122"/>
      <c r="Z225" s="122"/>
      <c r="AA225" s="7"/>
      <c r="AB225" s="122"/>
      <c r="AC225" s="7"/>
      <c r="AD225" s="7"/>
      <c r="AE225" s="7"/>
      <c r="AF225" s="7"/>
      <c r="AG225" s="7"/>
      <c r="AH225" s="7"/>
      <c r="AI225" s="7"/>
      <c r="AJ225" s="7"/>
    </row>
    <row r="226" spans="1:36" s="7" customFormat="1" hidden="1" x14ac:dyDescent="0.25">
      <c r="A226" s="197">
        <v>3211</v>
      </c>
      <c r="B226" s="198" t="s">
        <v>170</v>
      </c>
      <c r="C226" s="201"/>
      <c r="D226" s="201"/>
      <c r="E226" s="201"/>
      <c r="F226" s="202"/>
      <c r="G226" s="202"/>
      <c r="H226" s="202"/>
      <c r="I226" s="202"/>
      <c r="J226" s="202"/>
      <c r="K226" s="171"/>
      <c r="L226" s="122"/>
      <c r="M226" s="122"/>
      <c r="N226" s="228"/>
      <c r="O226" s="122"/>
      <c r="P226" s="122"/>
      <c r="Q226" s="122"/>
      <c r="R226" s="122"/>
      <c r="T226" s="122"/>
      <c r="V226" s="228"/>
      <c r="W226" s="122"/>
      <c r="X226" s="122"/>
      <c r="Y226" s="122"/>
      <c r="Z226" s="122"/>
      <c r="AB226" s="122"/>
    </row>
    <row r="227" spans="1:36" s="7" customFormat="1" ht="22.8" hidden="1" x14ac:dyDescent="0.25">
      <c r="A227" s="197">
        <v>3212</v>
      </c>
      <c r="B227" s="198" t="s">
        <v>183</v>
      </c>
      <c r="C227" s="201"/>
      <c r="D227" s="201"/>
      <c r="E227" s="201"/>
      <c r="F227" s="202"/>
      <c r="G227" s="202"/>
      <c r="H227" s="202"/>
      <c r="I227" s="202"/>
      <c r="J227" s="202"/>
      <c r="K227" s="171"/>
      <c r="L227" s="122"/>
      <c r="M227" s="122"/>
      <c r="N227" s="228"/>
      <c r="O227" s="122"/>
      <c r="P227" s="122"/>
      <c r="Q227" s="122"/>
      <c r="R227" s="122"/>
      <c r="T227" s="122"/>
      <c r="V227" s="228"/>
      <c r="W227" s="122"/>
      <c r="X227" s="122"/>
      <c r="Y227" s="122"/>
      <c r="Z227" s="122"/>
      <c r="AB227" s="122"/>
    </row>
    <row r="228" spans="1:36" s="7" customFormat="1" hidden="1" x14ac:dyDescent="0.25">
      <c r="A228" s="197">
        <v>3213</v>
      </c>
      <c r="B228" s="198" t="s">
        <v>184</v>
      </c>
      <c r="C228" s="201"/>
      <c r="D228" s="201"/>
      <c r="E228" s="201"/>
      <c r="F228" s="202"/>
      <c r="G228" s="202"/>
      <c r="H228" s="202"/>
      <c r="I228" s="202"/>
      <c r="J228" s="202"/>
      <c r="K228" s="171"/>
      <c r="L228" s="122"/>
      <c r="M228" s="122"/>
      <c r="N228" s="228"/>
      <c r="O228" s="122"/>
      <c r="P228" s="122"/>
      <c r="Q228" s="122"/>
      <c r="R228" s="122"/>
      <c r="T228" s="122"/>
      <c r="V228" s="228"/>
      <c r="W228" s="122"/>
      <c r="X228" s="122"/>
      <c r="Y228" s="122"/>
      <c r="Z228" s="122"/>
      <c r="AB228" s="122"/>
    </row>
    <row r="229" spans="1:36" s="7" customFormat="1" hidden="1" x14ac:dyDescent="0.25">
      <c r="A229" s="197">
        <v>3214</v>
      </c>
      <c r="B229" s="198" t="s">
        <v>189</v>
      </c>
      <c r="C229" s="201"/>
      <c r="D229" s="201"/>
      <c r="E229" s="201"/>
      <c r="F229" s="202"/>
      <c r="G229" s="202"/>
      <c r="H229" s="202"/>
      <c r="I229" s="202"/>
      <c r="J229" s="202"/>
      <c r="K229" s="171"/>
      <c r="L229" s="122"/>
      <c r="M229" s="122"/>
      <c r="N229" s="228"/>
      <c r="O229" s="122"/>
      <c r="P229" s="122"/>
      <c r="Q229" s="122"/>
      <c r="R229" s="122"/>
      <c r="T229" s="122"/>
      <c r="V229" s="228"/>
      <c r="W229" s="122"/>
      <c r="X229" s="122"/>
      <c r="Y229" s="122"/>
      <c r="Z229" s="122"/>
      <c r="AB229" s="122"/>
    </row>
    <row r="230" spans="1:36" s="7" customFormat="1" hidden="1" x14ac:dyDescent="0.25">
      <c r="A230" s="197">
        <v>3221</v>
      </c>
      <c r="B230" s="198" t="s">
        <v>190</v>
      </c>
      <c r="C230" s="201"/>
      <c r="D230" s="201"/>
      <c r="E230" s="201"/>
      <c r="F230" s="202"/>
      <c r="G230" s="202"/>
      <c r="H230" s="202"/>
      <c r="I230" s="202"/>
      <c r="J230" s="202"/>
      <c r="K230" s="171"/>
      <c r="L230" s="122"/>
      <c r="M230" s="122"/>
      <c r="N230" s="228"/>
      <c r="O230" s="122"/>
      <c r="P230" s="122"/>
      <c r="Q230" s="122"/>
      <c r="R230" s="122"/>
      <c r="T230" s="122"/>
      <c r="V230" s="228"/>
      <c r="W230" s="122"/>
      <c r="X230" s="122"/>
      <c r="Y230" s="122"/>
      <c r="Z230" s="122"/>
      <c r="AB230" s="122"/>
    </row>
    <row r="231" spans="1:36" s="7" customFormat="1" hidden="1" x14ac:dyDescent="0.25">
      <c r="A231" s="197">
        <v>3222</v>
      </c>
      <c r="B231" s="198" t="s">
        <v>201</v>
      </c>
      <c r="C231" s="201"/>
      <c r="D231" s="201"/>
      <c r="E231" s="201"/>
      <c r="F231" s="202"/>
      <c r="G231" s="202"/>
      <c r="H231" s="202"/>
      <c r="I231" s="202"/>
      <c r="J231" s="202"/>
      <c r="K231" s="171"/>
      <c r="L231" s="122"/>
      <c r="M231" s="122"/>
      <c r="N231" s="228"/>
      <c r="O231" s="122"/>
      <c r="P231" s="122"/>
      <c r="Q231" s="122"/>
      <c r="R231" s="122"/>
      <c r="T231" s="122"/>
      <c r="V231" s="228"/>
      <c r="W231" s="122"/>
      <c r="X231" s="122"/>
      <c r="Y231" s="122"/>
      <c r="Z231" s="122"/>
      <c r="AB231" s="122"/>
    </row>
    <row r="232" spans="1:36" s="7" customFormat="1" hidden="1" x14ac:dyDescent="0.25">
      <c r="A232" s="197">
        <v>3223</v>
      </c>
      <c r="B232" s="198" t="s">
        <v>210</v>
      </c>
      <c r="C232" s="201"/>
      <c r="D232" s="201"/>
      <c r="E232" s="201"/>
      <c r="F232" s="202"/>
      <c r="G232" s="202"/>
      <c r="H232" s="202"/>
      <c r="I232" s="202"/>
      <c r="J232" s="202"/>
      <c r="K232" s="171"/>
      <c r="L232" s="122"/>
      <c r="M232" s="122"/>
      <c r="N232" s="228"/>
      <c r="O232" s="122"/>
      <c r="P232" s="122"/>
      <c r="Q232" s="122"/>
      <c r="R232" s="122"/>
      <c r="T232" s="122"/>
      <c r="V232" s="228"/>
      <c r="W232" s="122"/>
      <c r="X232" s="122"/>
      <c r="Y232" s="122"/>
      <c r="Z232" s="122"/>
      <c r="AB232" s="122"/>
    </row>
    <row r="233" spans="1:36" s="7" customFormat="1" ht="22.8" hidden="1" x14ac:dyDescent="0.25">
      <c r="A233" s="197">
        <v>3224</v>
      </c>
      <c r="B233" s="198" t="s">
        <v>217</v>
      </c>
      <c r="C233" s="201"/>
      <c r="D233" s="201"/>
      <c r="E233" s="201"/>
      <c r="F233" s="202"/>
      <c r="G233" s="202"/>
      <c r="H233" s="202"/>
      <c r="I233" s="202"/>
      <c r="J233" s="202"/>
      <c r="K233" s="171"/>
      <c r="L233" s="122"/>
      <c r="M233" s="122"/>
      <c r="N233" s="228"/>
      <c r="O233" s="122"/>
      <c r="P233" s="122"/>
      <c r="Q233" s="122"/>
      <c r="R233" s="122"/>
      <c r="T233" s="122"/>
      <c r="V233" s="228"/>
      <c r="W233" s="122"/>
      <c r="X233" s="122"/>
      <c r="Y233" s="122"/>
      <c r="Z233" s="122"/>
      <c r="AB233" s="122"/>
    </row>
    <row r="234" spans="1:36" hidden="1" x14ac:dyDescent="0.25">
      <c r="A234" s="197">
        <v>3225</v>
      </c>
      <c r="B234" s="198" t="s">
        <v>222</v>
      </c>
      <c r="C234" s="162"/>
      <c r="D234" s="162"/>
      <c r="E234" s="162"/>
      <c r="F234" s="163"/>
      <c r="G234" s="163"/>
      <c r="H234" s="163"/>
      <c r="I234" s="163"/>
      <c r="J234" s="163"/>
      <c r="K234" s="164"/>
      <c r="L234" s="112"/>
      <c r="M234" s="112"/>
      <c r="N234" s="135"/>
      <c r="O234" s="112"/>
      <c r="P234" s="112"/>
      <c r="Q234" s="112"/>
      <c r="R234" s="112"/>
      <c r="T234" s="112"/>
      <c r="V234" s="135"/>
      <c r="W234" s="112"/>
      <c r="X234" s="112"/>
      <c r="Y234" s="112"/>
      <c r="Z234" s="112"/>
      <c r="AB234" s="112"/>
    </row>
    <row r="235" spans="1:36" hidden="1" x14ac:dyDescent="0.25">
      <c r="A235" s="197">
        <v>3227</v>
      </c>
      <c r="B235" s="198" t="s">
        <v>224</v>
      </c>
      <c r="C235" s="162"/>
      <c r="D235" s="162"/>
      <c r="E235" s="162"/>
      <c r="F235" s="163"/>
      <c r="G235" s="163"/>
      <c r="H235" s="163"/>
      <c r="I235" s="163"/>
      <c r="J235" s="163"/>
      <c r="K235" s="164"/>
      <c r="L235" s="112"/>
      <c r="M235" s="112"/>
      <c r="N235" s="135"/>
      <c r="O235" s="112"/>
      <c r="P235" s="112"/>
      <c r="Q235" s="112"/>
      <c r="R235" s="112"/>
      <c r="T235" s="112"/>
      <c r="V235" s="135"/>
      <c r="W235" s="112"/>
      <c r="X235" s="112"/>
      <c r="Y235" s="112"/>
      <c r="Z235" s="112"/>
      <c r="AB235" s="112"/>
    </row>
    <row r="236" spans="1:36" s="7" customFormat="1" hidden="1" x14ac:dyDescent="0.25">
      <c r="A236" s="197">
        <v>3231</v>
      </c>
      <c r="B236" s="198" t="s">
        <v>225</v>
      </c>
      <c r="C236" s="201"/>
      <c r="D236" s="201"/>
      <c r="E236" s="201"/>
      <c r="F236" s="202"/>
      <c r="G236" s="202"/>
      <c r="H236" s="202"/>
      <c r="I236" s="202"/>
      <c r="J236" s="202"/>
      <c r="K236" s="171"/>
      <c r="L236" s="122"/>
      <c r="M236" s="122"/>
      <c r="N236" s="228"/>
      <c r="O236" s="122"/>
      <c r="P236" s="122"/>
      <c r="Q236" s="122"/>
      <c r="R236" s="122"/>
      <c r="T236" s="122"/>
      <c r="V236" s="228"/>
      <c r="W236" s="122"/>
      <c r="X236" s="122"/>
      <c r="Y236" s="122"/>
      <c r="Z236" s="122"/>
      <c r="AB236" s="122"/>
    </row>
    <row r="237" spans="1:36" s="7" customFormat="1" hidden="1" x14ac:dyDescent="0.25">
      <c r="A237" s="197">
        <v>3232</v>
      </c>
      <c r="B237" s="198" t="s">
        <v>236</v>
      </c>
      <c r="C237" s="201"/>
      <c r="D237" s="201"/>
      <c r="E237" s="201"/>
      <c r="F237" s="202"/>
      <c r="G237" s="202"/>
      <c r="H237" s="202"/>
      <c r="I237" s="202"/>
      <c r="J237" s="202"/>
      <c r="K237" s="171"/>
      <c r="L237" s="122"/>
      <c r="M237" s="122"/>
      <c r="N237" s="228"/>
      <c r="O237" s="122"/>
      <c r="P237" s="122"/>
      <c r="Q237" s="122"/>
      <c r="R237" s="122"/>
      <c r="T237" s="122"/>
      <c r="V237" s="228"/>
      <c r="W237" s="122"/>
      <c r="X237" s="122"/>
      <c r="Y237" s="122"/>
      <c r="Z237" s="122"/>
      <c r="AB237" s="122"/>
    </row>
    <row r="238" spans="1:36" s="7" customFormat="1" hidden="1" x14ac:dyDescent="0.25">
      <c r="A238" s="197">
        <v>3233</v>
      </c>
      <c r="B238" s="198" t="s">
        <v>241</v>
      </c>
      <c r="C238" s="201"/>
      <c r="D238" s="201"/>
      <c r="E238" s="201"/>
      <c r="F238" s="202"/>
      <c r="G238" s="202"/>
      <c r="H238" s="202"/>
      <c r="I238" s="202"/>
      <c r="J238" s="202"/>
      <c r="K238" s="171"/>
      <c r="L238" s="122"/>
      <c r="M238" s="122"/>
      <c r="N238" s="228"/>
      <c r="O238" s="122"/>
      <c r="P238" s="122"/>
      <c r="Q238" s="122"/>
      <c r="R238" s="122"/>
      <c r="T238" s="122"/>
      <c r="V238" s="228"/>
      <c r="W238" s="122"/>
      <c r="X238" s="122"/>
      <c r="Y238" s="122"/>
      <c r="Z238" s="122"/>
      <c r="AB238" s="122"/>
    </row>
    <row r="239" spans="1:36" s="7" customFormat="1" hidden="1" x14ac:dyDescent="0.25">
      <c r="A239" s="197">
        <v>3234</v>
      </c>
      <c r="B239" s="198" t="s">
        <v>248</v>
      </c>
      <c r="C239" s="201"/>
      <c r="D239" s="201"/>
      <c r="E239" s="201"/>
      <c r="F239" s="202"/>
      <c r="G239" s="202"/>
      <c r="H239" s="202"/>
      <c r="I239" s="202"/>
      <c r="J239" s="202"/>
      <c r="K239" s="171"/>
      <c r="L239" s="122"/>
      <c r="M239" s="122"/>
      <c r="N239" s="228"/>
      <c r="O239" s="122"/>
      <c r="P239" s="122"/>
      <c r="Q239" s="122"/>
      <c r="R239" s="122"/>
      <c r="T239" s="122"/>
      <c r="V239" s="228"/>
      <c r="W239" s="122"/>
      <c r="X239" s="122"/>
      <c r="Y239" s="122"/>
      <c r="Z239" s="122"/>
      <c r="AB239" s="122"/>
    </row>
    <row r="240" spans="1:36" s="7" customFormat="1" hidden="1" x14ac:dyDescent="0.25">
      <c r="A240" s="197">
        <v>3235</v>
      </c>
      <c r="B240" s="198" t="s">
        <v>259</v>
      </c>
      <c r="C240" s="201"/>
      <c r="D240" s="201"/>
      <c r="E240" s="201"/>
      <c r="F240" s="202"/>
      <c r="G240" s="202"/>
      <c r="H240" s="202"/>
      <c r="I240" s="202"/>
      <c r="J240" s="202"/>
      <c r="K240" s="171"/>
      <c r="L240" s="122"/>
      <c r="M240" s="122"/>
      <c r="N240" s="228"/>
      <c r="O240" s="122"/>
      <c r="P240" s="122"/>
      <c r="Q240" s="122"/>
      <c r="R240" s="122"/>
      <c r="T240" s="122"/>
      <c r="V240" s="228"/>
      <c r="W240" s="122"/>
      <c r="X240" s="122"/>
      <c r="Y240" s="122"/>
      <c r="Z240" s="122"/>
      <c r="AB240" s="122"/>
    </row>
    <row r="241" spans="1:36" s="7" customFormat="1" hidden="1" x14ac:dyDescent="0.25">
      <c r="A241" s="197">
        <v>3236</v>
      </c>
      <c r="B241" s="198" t="s">
        <v>266</v>
      </c>
      <c r="C241" s="201"/>
      <c r="D241" s="201"/>
      <c r="E241" s="201"/>
      <c r="F241" s="202"/>
      <c r="G241" s="202"/>
      <c r="H241" s="202"/>
      <c r="I241" s="202"/>
      <c r="J241" s="202"/>
      <c r="K241" s="171"/>
      <c r="L241" s="122"/>
      <c r="M241" s="122"/>
      <c r="N241" s="228"/>
      <c r="O241" s="122"/>
      <c r="P241" s="122"/>
      <c r="Q241" s="122"/>
      <c r="R241" s="122"/>
      <c r="T241" s="122"/>
      <c r="V241" s="228"/>
      <c r="W241" s="122"/>
      <c r="X241" s="122"/>
      <c r="Y241" s="122"/>
      <c r="Z241" s="122"/>
      <c r="AB241" s="122"/>
    </row>
    <row r="242" spans="1:36" s="7" customFormat="1" hidden="1" x14ac:dyDescent="0.25">
      <c r="A242" s="197">
        <v>3237</v>
      </c>
      <c r="B242" s="198" t="s">
        <v>271</v>
      </c>
      <c r="C242" s="201"/>
      <c r="D242" s="201"/>
      <c r="E242" s="201"/>
      <c r="F242" s="202"/>
      <c r="G242" s="202"/>
      <c r="H242" s="202"/>
      <c r="I242" s="202"/>
      <c r="J242" s="202"/>
      <c r="K242" s="171"/>
      <c r="L242" s="122"/>
      <c r="M242" s="122"/>
      <c r="N242" s="228"/>
      <c r="O242" s="122"/>
      <c r="P242" s="122"/>
      <c r="Q242" s="122"/>
      <c r="R242" s="122"/>
      <c r="T242" s="122"/>
      <c r="V242" s="228"/>
      <c r="W242" s="122"/>
      <c r="X242" s="122"/>
      <c r="Y242" s="122"/>
      <c r="Z242" s="122"/>
      <c r="AB242" s="122"/>
    </row>
    <row r="243" spans="1:36" s="7" customFormat="1" hidden="1" x14ac:dyDescent="0.25">
      <c r="A243" s="197">
        <v>3238</v>
      </c>
      <c r="B243" s="198" t="s">
        <v>282</v>
      </c>
      <c r="C243" s="201"/>
      <c r="D243" s="201"/>
      <c r="E243" s="201"/>
      <c r="F243" s="202"/>
      <c r="G243" s="202"/>
      <c r="H243" s="202"/>
      <c r="I243" s="202"/>
      <c r="J243" s="202"/>
      <c r="K243" s="171"/>
      <c r="L243" s="122"/>
      <c r="M243" s="122"/>
      <c r="N243" s="228"/>
      <c r="O243" s="122"/>
      <c r="P243" s="122"/>
      <c r="Q243" s="122"/>
      <c r="R243" s="122"/>
      <c r="T243" s="122"/>
      <c r="V243" s="228"/>
      <c r="W243" s="122"/>
      <c r="X243" s="122"/>
      <c r="Y243" s="122"/>
      <c r="Z243" s="122"/>
      <c r="AB243" s="122"/>
    </row>
    <row r="244" spans="1:36" hidden="1" x14ac:dyDescent="0.25">
      <c r="A244" s="197">
        <v>3239</v>
      </c>
      <c r="B244" s="198" t="s">
        <v>287</v>
      </c>
      <c r="C244" s="162"/>
      <c r="D244" s="162"/>
      <c r="E244" s="162"/>
      <c r="F244" s="163"/>
      <c r="G244" s="163"/>
      <c r="H244" s="163"/>
      <c r="I244" s="163"/>
      <c r="J244" s="163"/>
      <c r="K244" s="164"/>
      <c r="L244" s="112"/>
      <c r="M244" s="112"/>
      <c r="N244" s="135"/>
      <c r="O244" s="112"/>
      <c r="P244" s="112"/>
      <c r="Q244" s="112"/>
      <c r="R244" s="112"/>
      <c r="T244" s="112"/>
      <c r="V244" s="135"/>
      <c r="W244" s="112"/>
      <c r="X244" s="112"/>
      <c r="Y244" s="112"/>
      <c r="Z244" s="112"/>
      <c r="AB244" s="112"/>
    </row>
    <row r="245" spans="1:36" s="7" customFormat="1" ht="22.8" hidden="1" x14ac:dyDescent="0.25">
      <c r="A245" s="197">
        <v>3241</v>
      </c>
      <c r="B245" s="198" t="s">
        <v>47</v>
      </c>
      <c r="C245" s="201"/>
      <c r="D245" s="201"/>
      <c r="E245" s="201"/>
      <c r="F245" s="202"/>
      <c r="G245" s="202"/>
      <c r="H245" s="202"/>
      <c r="I245" s="202"/>
      <c r="J245" s="202"/>
      <c r="K245" s="171"/>
      <c r="L245" s="122"/>
      <c r="M245" s="122"/>
      <c r="N245" s="228"/>
      <c r="O245" s="122"/>
      <c r="P245" s="122"/>
      <c r="Q245" s="122"/>
      <c r="R245" s="122"/>
      <c r="T245" s="122"/>
      <c r="V245" s="228"/>
      <c r="W245" s="122"/>
      <c r="X245" s="122"/>
      <c r="Y245" s="122"/>
      <c r="Z245" s="122"/>
      <c r="AB245" s="122"/>
    </row>
    <row r="246" spans="1:36" s="7" customFormat="1" hidden="1" x14ac:dyDescent="0.25">
      <c r="A246" s="197">
        <v>3291</v>
      </c>
      <c r="B246" s="264" t="s">
        <v>304</v>
      </c>
      <c r="C246" s="201"/>
      <c r="D246" s="201"/>
      <c r="E246" s="201"/>
      <c r="F246" s="202"/>
      <c r="G246" s="202"/>
      <c r="H246" s="202"/>
      <c r="I246" s="202"/>
      <c r="J246" s="202"/>
      <c r="K246" s="171"/>
      <c r="L246" s="122"/>
      <c r="M246" s="122"/>
      <c r="N246" s="228"/>
      <c r="O246" s="122"/>
      <c r="P246" s="122"/>
      <c r="Q246" s="122"/>
      <c r="R246" s="122"/>
      <c r="T246" s="122"/>
      <c r="V246" s="228"/>
      <c r="W246" s="122"/>
      <c r="X246" s="122"/>
      <c r="Y246" s="122"/>
      <c r="Z246" s="122"/>
      <c r="AB246" s="122"/>
    </row>
    <row r="247" spans="1:36" s="7" customFormat="1" hidden="1" x14ac:dyDescent="0.25">
      <c r="A247" s="197">
        <v>3292</v>
      </c>
      <c r="B247" s="198" t="s">
        <v>307</v>
      </c>
      <c r="C247" s="201"/>
      <c r="D247" s="201"/>
      <c r="E247" s="201"/>
      <c r="F247" s="202"/>
      <c r="G247" s="202"/>
      <c r="H247" s="202"/>
      <c r="I247" s="202"/>
      <c r="J247" s="202"/>
      <c r="K247" s="171"/>
      <c r="L247" s="122"/>
      <c r="M247" s="122"/>
      <c r="N247" s="228"/>
      <c r="O247" s="122"/>
      <c r="P247" s="122"/>
      <c r="Q247" s="122"/>
      <c r="R247" s="122"/>
      <c r="T247" s="122"/>
      <c r="V247" s="228"/>
      <c r="W247" s="122"/>
      <c r="X247" s="122"/>
      <c r="Y247" s="122"/>
      <c r="Z247" s="122"/>
      <c r="AB247" s="122"/>
    </row>
    <row r="248" spans="1:36" s="7" customFormat="1" hidden="1" x14ac:dyDescent="0.25">
      <c r="A248" s="197">
        <v>3293</v>
      </c>
      <c r="B248" s="198" t="s">
        <v>310</v>
      </c>
      <c r="C248" s="201"/>
      <c r="D248" s="201"/>
      <c r="E248" s="201"/>
      <c r="F248" s="202"/>
      <c r="G248" s="202"/>
      <c r="H248" s="202"/>
      <c r="I248" s="202"/>
      <c r="J248" s="202"/>
      <c r="K248" s="171"/>
      <c r="L248" s="122"/>
      <c r="M248" s="122"/>
      <c r="N248" s="228"/>
      <c r="O248" s="122"/>
      <c r="P248" s="122"/>
      <c r="Q248" s="122"/>
      <c r="R248" s="122"/>
      <c r="T248" s="122"/>
      <c r="V248" s="228"/>
      <c r="W248" s="122"/>
      <c r="X248" s="122"/>
      <c r="Y248" s="122"/>
      <c r="Z248" s="122"/>
      <c r="AB248" s="122"/>
    </row>
    <row r="249" spans="1:36" s="7" customFormat="1" hidden="1" x14ac:dyDescent="0.25">
      <c r="A249" s="197">
        <v>3294</v>
      </c>
      <c r="B249" s="198" t="s">
        <v>312</v>
      </c>
      <c r="C249" s="201"/>
      <c r="D249" s="201"/>
      <c r="E249" s="201"/>
      <c r="F249" s="202"/>
      <c r="G249" s="202"/>
      <c r="H249" s="202"/>
      <c r="I249" s="202"/>
      <c r="J249" s="202"/>
      <c r="K249" s="171"/>
      <c r="L249" s="122"/>
      <c r="M249" s="122"/>
      <c r="N249" s="228"/>
      <c r="O249" s="122"/>
      <c r="P249" s="122"/>
      <c r="Q249" s="122"/>
      <c r="R249" s="122"/>
      <c r="T249" s="122"/>
      <c r="V249" s="228"/>
      <c r="W249" s="122"/>
      <c r="X249" s="122"/>
      <c r="Y249" s="122"/>
      <c r="Z249" s="122"/>
      <c r="AB249" s="122"/>
    </row>
    <row r="250" spans="1:36" s="7" customFormat="1" hidden="1" x14ac:dyDescent="0.25">
      <c r="A250" s="197">
        <v>3295</v>
      </c>
      <c r="B250" s="198" t="s">
        <v>315</v>
      </c>
      <c r="C250" s="201"/>
      <c r="D250" s="201"/>
      <c r="E250" s="201"/>
      <c r="F250" s="202"/>
      <c r="G250" s="202"/>
      <c r="H250" s="202"/>
      <c r="I250" s="202"/>
      <c r="J250" s="202"/>
      <c r="K250" s="171"/>
      <c r="L250" s="122"/>
      <c r="M250" s="122"/>
      <c r="N250" s="228"/>
      <c r="O250" s="122"/>
      <c r="P250" s="122"/>
      <c r="Q250" s="122"/>
      <c r="R250" s="122"/>
      <c r="T250" s="122"/>
      <c r="V250" s="228"/>
      <c r="W250" s="122"/>
      <c r="X250" s="122"/>
      <c r="Y250" s="122"/>
      <c r="Z250" s="122"/>
      <c r="AB250" s="122"/>
    </row>
    <row r="251" spans="1:36" s="7" customFormat="1" hidden="1" x14ac:dyDescent="0.25">
      <c r="A251" s="197">
        <v>3299</v>
      </c>
      <c r="B251" s="198" t="s">
        <v>303</v>
      </c>
      <c r="C251" s="201"/>
      <c r="D251" s="201"/>
      <c r="E251" s="201"/>
      <c r="F251" s="202"/>
      <c r="G251" s="202"/>
      <c r="H251" s="202"/>
      <c r="I251" s="202"/>
      <c r="J251" s="202"/>
      <c r="K251" s="171"/>
      <c r="L251" s="122"/>
      <c r="M251" s="122"/>
      <c r="N251" s="228"/>
      <c r="O251" s="122"/>
      <c r="P251" s="122"/>
      <c r="Q251" s="122"/>
      <c r="R251" s="122"/>
      <c r="T251" s="122"/>
      <c r="V251" s="228"/>
      <c r="W251" s="122"/>
      <c r="X251" s="122"/>
      <c r="Y251" s="122"/>
      <c r="Z251" s="122"/>
      <c r="AB251" s="122"/>
    </row>
    <row r="252" spans="1:36" hidden="1" x14ac:dyDescent="0.25">
      <c r="A252" s="160"/>
      <c r="B252" s="161"/>
      <c r="C252" s="162"/>
      <c r="D252" s="162"/>
      <c r="E252" s="162"/>
      <c r="F252" s="163"/>
      <c r="G252" s="163"/>
      <c r="H252" s="163"/>
      <c r="I252" s="163"/>
      <c r="J252" s="163"/>
      <c r="K252" s="164"/>
      <c r="L252" s="112"/>
      <c r="M252" s="112"/>
      <c r="N252" s="135"/>
      <c r="O252" s="112"/>
      <c r="P252" s="112"/>
      <c r="Q252" s="112"/>
      <c r="R252" s="112"/>
      <c r="T252" s="112"/>
      <c r="V252" s="135"/>
      <c r="W252" s="112"/>
      <c r="X252" s="112"/>
      <c r="Y252" s="112"/>
      <c r="Z252" s="112"/>
      <c r="AB252" s="112"/>
    </row>
    <row r="253" spans="1:36" hidden="1" x14ac:dyDescent="0.25">
      <c r="A253" s="160"/>
      <c r="B253" s="161"/>
      <c r="C253" s="162"/>
      <c r="D253" s="162"/>
      <c r="E253" s="162"/>
      <c r="F253" s="163"/>
      <c r="G253" s="163"/>
      <c r="H253" s="163"/>
      <c r="I253" s="163"/>
      <c r="J253" s="163"/>
      <c r="K253" s="164"/>
      <c r="L253" s="112"/>
      <c r="M253" s="112"/>
      <c r="N253" s="135"/>
      <c r="O253" s="112"/>
      <c r="P253" s="112"/>
      <c r="Q253" s="112"/>
      <c r="R253" s="112"/>
      <c r="T253" s="112"/>
      <c r="V253" s="135"/>
      <c r="W253" s="112"/>
      <c r="X253" s="112"/>
      <c r="Y253" s="112"/>
      <c r="Z253" s="112"/>
      <c r="AB253" s="112"/>
    </row>
    <row r="254" spans="1:36" s="7" customFormat="1" ht="19.5" hidden="1" customHeight="1" x14ac:dyDescent="0.25">
      <c r="A254" s="256" t="s">
        <v>366</v>
      </c>
      <c r="B254" s="261" t="s">
        <v>369</v>
      </c>
      <c r="C254" s="257"/>
      <c r="D254" s="257"/>
      <c r="E254" s="257"/>
      <c r="F254" s="258"/>
      <c r="G254" s="258"/>
      <c r="H254" s="258"/>
      <c r="I254" s="258"/>
      <c r="J254" s="258"/>
      <c r="K254" s="259"/>
      <c r="L254" s="122"/>
      <c r="M254" s="122"/>
      <c r="N254" s="228"/>
      <c r="O254" s="122"/>
      <c r="P254" s="122"/>
      <c r="Q254" s="122"/>
      <c r="R254" s="122"/>
      <c r="T254" s="122"/>
      <c r="V254" s="228"/>
      <c r="W254" s="122"/>
      <c r="X254" s="122"/>
      <c r="Y254" s="122"/>
      <c r="Z254" s="122"/>
      <c r="AB254" s="122"/>
    </row>
    <row r="255" spans="1:36" s="7" customFormat="1" hidden="1" x14ac:dyDescent="0.25">
      <c r="A255" s="160">
        <v>3</v>
      </c>
      <c r="B255" s="165" t="s">
        <v>162</v>
      </c>
      <c r="C255" s="201"/>
      <c r="D255" s="201"/>
      <c r="E255" s="201"/>
      <c r="F255" s="202"/>
      <c r="G255" s="202"/>
      <c r="H255" s="202"/>
      <c r="I255" s="202"/>
      <c r="J255" s="202"/>
      <c r="K255" s="171"/>
      <c r="L255" s="122"/>
      <c r="M255" s="122"/>
      <c r="N255" s="228"/>
      <c r="O255" s="122"/>
      <c r="P255" s="122"/>
      <c r="Q255" s="122"/>
      <c r="R255" s="122"/>
      <c r="T255" s="122"/>
      <c r="V255" s="228"/>
      <c r="W255" s="122"/>
      <c r="X255" s="122"/>
      <c r="Y255" s="122"/>
      <c r="Z255" s="122"/>
      <c r="AB255" s="122"/>
    </row>
    <row r="256" spans="1:36" s="187" customFormat="1" hidden="1" x14ac:dyDescent="0.25">
      <c r="A256" s="183">
        <v>31</v>
      </c>
      <c r="B256" s="184" t="s">
        <v>18</v>
      </c>
      <c r="C256" s="185"/>
      <c r="D256" s="185"/>
      <c r="E256" s="185"/>
      <c r="F256" s="186"/>
      <c r="G256" s="186"/>
      <c r="H256" s="186"/>
      <c r="I256" s="186"/>
      <c r="J256" s="186"/>
      <c r="K256" s="262"/>
      <c r="L256" s="122"/>
      <c r="M256" s="122"/>
      <c r="N256" s="228"/>
      <c r="O256" s="122"/>
      <c r="P256" s="122"/>
      <c r="Q256" s="122"/>
      <c r="R256" s="122"/>
      <c r="S256" s="7"/>
      <c r="T256" s="122"/>
      <c r="U256" s="7"/>
      <c r="V256" s="228"/>
      <c r="W256" s="122"/>
      <c r="X256" s="122"/>
      <c r="Y256" s="122"/>
      <c r="Z256" s="122"/>
      <c r="AA256" s="7"/>
      <c r="AB256" s="122"/>
      <c r="AC256" s="7"/>
      <c r="AD256" s="7"/>
      <c r="AE256" s="7"/>
      <c r="AF256" s="7"/>
      <c r="AG256" s="7"/>
      <c r="AH256" s="7"/>
      <c r="AI256" s="7"/>
      <c r="AJ256" s="7"/>
    </row>
    <row r="257" spans="1:36" hidden="1" x14ac:dyDescent="0.25">
      <c r="A257" s="263">
        <v>3111</v>
      </c>
      <c r="B257" s="161" t="s">
        <v>164</v>
      </c>
      <c r="C257" s="162"/>
      <c r="D257" s="162"/>
      <c r="E257" s="162"/>
      <c r="F257" s="163"/>
      <c r="G257" s="163"/>
      <c r="H257" s="163"/>
      <c r="I257" s="163"/>
      <c r="J257" s="163"/>
      <c r="K257" s="164"/>
      <c r="L257" s="112"/>
      <c r="M257" s="112"/>
      <c r="N257" s="135"/>
      <c r="O257" s="112"/>
      <c r="P257" s="112"/>
      <c r="Q257" s="112"/>
      <c r="R257" s="112"/>
      <c r="T257" s="112"/>
      <c r="V257" s="135"/>
      <c r="W257" s="112"/>
      <c r="X257" s="112"/>
      <c r="Y257" s="112"/>
      <c r="Z257" s="112"/>
      <c r="AB257" s="112"/>
    </row>
    <row r="258" spans="1:36" hidden="1" x14ac:dyDescent="0.25">
      <c r="A258" s="263">
        <v>3113</v>
      </c>
      <c r="B258" s="161" t="s">
        <v>165</v>
      </c>
      <c r="C258" s="162"/>
      <c r="D258" s="162"/>
      <c r="E258" s="162"/>
      <c r="F258" s="163"/>
      <c r="G258" s="163"/>
      <c r="H258" s="163"/>
      <c r="I258" s="163"/>
      <c r="J258" s="163"/>
      <c r="K258" s="164"/>
      <c r="L258" s="112"/>
      <c r="M258" s="112"/>
      <c r="N258" s="135"/>
      <c r="O258" s="112"/>
      <c r="P258" s="112"/>
      <c r="Q258" s="112"/>
      <c r="R258" s="112"/>
      <c r="T258" s="112"/>
      <c r="V258" s="135"/>
      <c r="W258" s="112"/>
      <c r="X258" s="112"/>
      <c r="Y258" s="112"/>
      <c r="Z258" s="112"/>
      <c r="AB258" s="112"/>
    </row>
    <row r="259" spans="1:36" hidden="1" x14ac:dyDescent="0.25">
      <c r="A259" s="263">
        <v>3114</v>
      </c>
      <c r="B259" s="161" t="s">
        <v>166</v>
      </c>
      <c r="C259" s="162"/>
      <c r="D259" s="162"/>
      <c r="E259" s="162"/>
      <c r="F259" s="163"/>
      <c r="G259" s="163"/>
      <c r="H259" s="163"/>
      <c r="I259" s="163"/>
      <c r="J259" s="163"/>
      <c r="K259" s="164"/>
      <c r="L259" s="112"/>
      <c r="M259" s="112"/>
      <c r="N259" s="135"/>
      <c r="O259" s="112"/>
      <c r="P259" s="112"/>
      <c r="Q259" s="112"/>
      <c r="R259" s="112"/>
      <c r="T259" s="112"/>
      <c r="V259" s="135"/>
      <c r="W259" s="112"/>
      <c r="X259" s="112"/>
      <c r="Y259" s="112"/>
      <c r="Z259" s="112"/>
      <c r="AB259" s="112"/>
    </row>
    <row r="260" spans="1:36" hidden="1" x14ac:dyDescent="0.25">
      <c r="A260" s="263">
        <v>3121</v>
      </c>
      <c r="B260" s="161" t="s">
        <v>20</v>
      </c>
      <c r="C260" s="162"/>
      <c r="D260" s="162"/>
      <c r="E260" s="162"/>
      <c r="F260" s="163"/>
      <c r="G260" s="163"/>
      <c r="H260" s="163"/>
      <c r="I260" s="163"/>
      <c r="J260" s="163"/>
      <c r="K260" s="164"/>
      <c r="L260" s="112"/>
      <c r="M260" s="112"/>
      <c r="N260" s="135"/>
      <c r="O260" s="112"/>
      <c r="P260" s="112"/>
      <c r="Q260" s="112"/>
      <c r="R260" s="112"/>
      <c r="T260" s="112"/>
      <c r="V260" s="135"/>
      <c r="W260" s="112"/>
      <c r="X260" s="112"/>
      <c r="Y260" s="112"/>
      <c r="Z260" s="112"/>
      <c r="AB260" s="112"/>
    </row>
    <row r="261" spans="1:36" hidden="1" x14ac:dyDescent="0.25">
      <c r="A261" s="263">
        <v>3131</v>
      </c>
      <c r="B261" s="161" t="s">
        <v>167</v>
      </c>
      <c r="C261" s="162"/>
      <c r="D261" s="162"/>
      <c r="E261" s="162"/>
      <c r="F261" s="163"/>
      <c r="G261" s="163"/>
      <c r="H261" s="163"/>
      <c r="I261" s="163"/>
      <c r="J261" s="163"/>
      <c r="K261" s="164"/>
      <c r="L261" s="112"/>
      <c r="M261" s="112"/>
      <c r="N261" s="135"/>
      <c r="O261" s="112"/>
      <c r="P261" s="112"/>
      <c r="Q261" s="112"/>
      <c r="R261" s="112"/>
      <c r="T261" s="112"/>
      <c r="V261" s="135"/>
      <c r="W261" s="112"/>
      <c r="X261" s="112"/>
      <c r="Y261" s="112"/>
      <c r="Z261" s="112"/>
      <c r="AB261" s="112"/>
    </row>
    <row r="262" spans="1:36" ht="26.4" hidden="1" x14ac:dyDescent="0.25">
      <c r="A262" s="263">
        <v>3132</v>
      </c>
      <c r="B262" s="161" t="s">
        <v>168</v>
      </c>
      <c r="C262" s="162"/>
      <c r="D262" s="162"/>
      <c r="E262" s="162"/>
      <c r="F262" s="163"/>
      <c r="G262" s="163"/>
      <c r="H262" s="163"/>
      <c r="I262" s="163"/>
      <c r="J262" s="163"/>
      <c r="K262" s="164"/>
      <c r="L262" s="112"/>
      <c r="M262" s="112"/>
      <c r="N262" s="135"/>
      <c r="O262" s="112"/>
      <c r="P262" s="112"/>
      <c r="Q262" s="112"/>
      <c r="R262" s="112"/>
      <c r="T262" s="112"/>
      <c r="V262" s="135"/>
      <c r="W262" s="112"/>
      <c r="X262" s="112"/>
      <c r="Y262" s="112"/>
      <c r="Z262" s="112"/>
      <c r="AB262" s="112"/>
    </row>
    <row r="263" spans="1:36" ht="22.8" hidden="1" x14ac:dyDescent="0.25">
      <c r="A263" s="197">
        <v>3133</v>
      </c>
      <c r="B263" s="198" t="s">
        <v>169</v>
      </c>
      <c r="C263" s="162"/>
      <c r="D263" s="162"/>
      <c r="E263" s="162"/>
      <c r="F263" s="163"/>
      <c r="G263" s="163"/>
      <c r="H263" s="163"/>
      <c r="I263" s="163"/>
      <c r="J263" s="163"/>
      <c r="K263" s="164"/>
      <c r="L263" s="112"/>
      <c r="M263" s="112"/>
      <c r="N263" s="135"/>
      <c r="O263" s="112"/>
      <c r="P263" s="112"/>
      <c r="Q263" s="112"/>
      <c r="R263" s="112"/>
      <c r="T263" s="112"/>
      <c r="V263" s="135"/>
      <c r="W263" s="112"/>
      <c r="X263" s="112"/>
      <c r="Y263" s="112"/>
      <c r="Z263" s="112"/>
      <c r="AB263" s="112"/>
    </row>
    <row r="264" spans="1:36" hidden="1" x14ac:dyDescent="0.25">
      <c r="A264" s="160"/>
      <c r="B264" s="161"/>
      <c r="C264" s="162"/>
      <c r="D264" s="162"/>
      <c r="E264" s="162"/>
      <c r="F264" s="163"/>
      <c r="G264" s="163"/>
      <c r="H264" s="163"/>
      <c r="I264" s="163"/>
      <c r="J264" s="163"/>
      <c r="K264" s="164"/>
      <c r="L264" s="112"/>
      <c r="M264" s="112"/>
      <c r="N264" s="135"/>
      <c r="O264" s="112"/>
      <c r="P264" s="112"/>
      <c r="Q264" s="112"/>
      <c r="R264" s="112"/>
      <c r="T264" s="112"/>
      <c r="V264" s="135"/>
      <c r="W264" s="112"/>
      <c r="X264" s="112"/>
      <c r="Y264" s="112"/>
      <c r="Z264" s="112"/>
      <c r="AB264" s="112"/>
    </row>
    <row r="265" spans="1:36" s="19" customFormat="1" ht="39.6" x14ac:dyDescent="0.25">
      <c r="A265" s="179" t="s">
        <v>370</v>
      </c>
      <c r="B265" s="265" t="s">
        <v>371</v>
      </c>
      <c r="C265" s="181">
        <f t="shared" ref="C265:K265" si="145">C266</f>
        <v>48000</v>
      </c>
      <c r="D265" s="181">
        <f t="shared" si="145"/>
        <v>-38000</v>
      </c>
      <c r="E265" s="181">
        <f t="shared" si="145"/>
        <v>10000</v>
      </c>
      <c r="F265" s="181">
        <f t="shared" si="145"/>
        <v>10000</v>
      </c>
      <c r="G265" s="181">
        <f t="shared" si="145"/>
        <v>0</v>
      </c>
      <c r="H265" s="181">
        <f t="shared" si="145"/>
        <v>0</v>
      </c>
      <c r="I265" s="181">
        <f t="shared" si="145"/>
        <v>0</v>
      </c>
      <c r="J265" s="181">
        <f t="shared" si="145"/>
        <v>0</v>
      </c>
      <c r="K265" s="181">
        <f t="shared" si="145"/>
        <v>0</v>
      </c>
      <c r="L265" s="209"/>
      <c r="M265" s="209"/>
      <c r="N265" s="243"/>
      <c r="O265" s="209"/>
      <c r="P265" s="209"/>
      <c r="Q265" s="209"/>
      <c r="R265" s="209"/>
      <c r="T265" s="209"/>
      <c r="V265" s="243"/>
      <c r="W265" s="209"/>
      <c r="X265" s="209"/>
      <c r="Y265" s="209"/>
      <c r="Z265" s="209"/>
      <c r="AB265" s="209"/>
    </row>
    <row r="266" spans="1:36" s="7" customFormat="1" x14ac:dyDescent="0.25">
      <c r="A266" s="183">
        <v>3</v>
      </c>
      <c r="B266" s="184" t="s">
        <v>162</v>
      </c>
      <c r="C266" s="185">
        <f t="shared" ref="C266:K266" si="146">C275</f>
        <v>48000</v>
      </c>
      <c r="D266" s="185">
        <f t="shared" ref="D266" si="147">D275</f>
        <v>-38000</v>
      </c>
      <c r="E266" s="185">
        <f t="shared" ref="E266" si="148">E275</f>
        <v>10000</v>
      </c>
      <c r="F266" s="186">
        <f t="shared" si="146"/>
        <v>10000</v>
      </c>
      <c r="G266" s="186">
        <f t="shared" si="146"/>
        <v>0</v>
      </c>
      <c r="H266" s="186">
        <f t="shared" si="146"/>
        <v>0</v>
      </c>
      <c r="I266" s="186">
        <f t="shared" si="146"/>
        <v>0</v>
      </c>
      <c r="J266" s="186">
        <f t="shared" si="146"/>
        <v>0</v>
      </c>
      <c r="K266" s="186">
        <f t="shared" si="146"/>
        <v>0</v>
      </c>
      <c r="L266" s="122"/>
      <c r="M266" s="122"/>
      <c r="N266" s="228"/>
      <c r="O266" s="122"/>
      <c r="P266" s="122"/>
      <c r="Q266" s="122"/>
      <c r="R266" s="122"/>
      <c r="T266" s="122"/>
      <c r="V266" s="228"/>
      <c r="W266" s="122"/>
      <c r="X266" s="122"/>
      <c r="Y266" s="122"/>
      <c r="Z266" s="122"/>
      <c r="AB266" s="122"/>
    </row>
    <row r="267" spans="1:36" s="187" customFormat="1" hidden="1" x14ac:dyDescent="0.25">
      <c r="A267" s="183">
        <v>31</v>
      </c>
      <c r="B267" s="184" t="s">
        <v>18</v>
      </c>
      <c r="C267" s="185"/>
      <c r="D267" s="185"/>
      <c r="E267" s="185"/>
      <c r="F267" s="186"/>
      <c r="G267" s="186"/>
      <c r="H267" s="186"/>
      <c r="I267" s="186"/>
      <c r="J267" s="186"/>
      <c r="K267" s="262"/>
      <c r="L267" s="122"/>
      <c r="M267" s="122"/>
      <c r="N267" s="228"/>
      <c r="O267" s="122"/>
      <c r="P267" s="122"/>
      <c r="Q267" s="122"/>
      <c r="R267" s="122"/>
      <c r="S267" s="7"/>
      <c r="T267" s="122"/>
      <c r="U267" s="7"/>
      <c r="V267" s="228"/>
      <c r="W267" s="122"/>
      <c r="X267" s="122"/>
      <c r="Y267" s="122"/>
      <c r="Z267" s="122"/>
      <c r="AA267" s="7"/>
      <c r="AB267" s="122"/>
      <c r="AC267" s="7"/>
      <c r="AD267" s="7"/>
      <c r="AE267" s="7"/>
      <c r="AF267" s="7"/>
      <c r="AG267" s="7"/>
      <c r="AH267" s="7"/>
      <c r="AI267" s="7"/>
      <c r="AJ267" s="7"/>
    </row>
    <row r="268" spans="1:36" hidden="1" x14ac:dyDescent="0.25">
      <c r="A268" s="263">
        <v>3111</v>
      </c>
      <c r="B268" s="161" t="s">
        <v>164</v>
      </c>
      <c r="C268" s="162"/>
      <c r="D268" s="162"/>
      <c r="E268" s="162"/>
      <c r="F268" s="163"/>
      <c r="G268" s="163"/>
      <c r="H268" s="163"/>
      <c r="I268" s="163"/>
      <c r="J268" s="163"/>
      <c r="K268" s="164"/>
      <c r="L268" s="112"/>
      <c r="M268" s="112"/>
      <c r="N268" s="135"/>
      <c r="O268" s="112"/>
      <c r="P268" s="112"/>
      <c r="Q268" s="112"/>
      <c r="R268" s="112"/>
      <c r="T268" s="112"/>
      <c r="V268" s="135"/>
      <c r="W268" s="112"/>
      <c r="X268" s="112"/>
      <c r="Y268" s="112"/>
      <c r="Z268" s="112"/>
      <c r="AB268" s="112"/>
    </row>
    <row r="269" spans="1:36" hidden="1" x14ac:dyDescent="0.25">
      <c r="A269" s="263">
        <v>3113</v>
      </c>
      <c r="B269" s="161" t="s">
        <v>165</v>
      </c>
      <c r="C269" s="162"/>
      <c r="D269" s="162"/>
      <c r="E269" s="162"/>
      <c r="F269" s="163"/>
      <c r="G269" s="163"/>
      <c r="H269" s="163"/>
      <c r="I269" s="163"/>
      <c r="J269" s="163"/>
      <c r="K269" s="164"/>
      <c r="L269" s="112"/>
      <c r="M269" s="112"/>
      <c r="N269" s="135"/>
      <c r="O269" s="112"/>
      <c r="P269" s="112"/>
      <c r="Q269" s="112"/>
      <c r="R269" s="112"/>
      <c r="T269" s="112"/>
      <c r="V269" s="135"/>
      <c r="W269" s="112"/>
      <c r="X269" s="112"/>
      <c r="Y269" s="112"/>
      <c r="Z269" s="112"/>
      <c r="AB269" s="112"/>
    </row>
    <row r="270" spans="1:36" hidden="1" x14ac:dyDescent="0.25">
      <c r="A270" s="263">
        <v>3114</v>
      </c>
      <c r="B270" s="161" t="s">
        <v>166</v>
      </c>
      <c r="C270" s="162"/>
      <c r="D270" s="162"/>
      <c r="E270" s="162"/>
      <c r="F270" s="163"/>
      <c r="G270" s="163"/>
      <c r="H270" s="163"/>
      <c r="I270" s="163"/>
      <c r="J270" s="163"/>
      <c r="K270" s="164"/>
      <c r="L270" s="112"/>
      <c r="M270" s="112"/>
      <c r="N270" s="135"/>
      <c r="O270" s="112"/>
      <c r="P270" s="112"/>
      <c r="Q270" s="112"/>
      <c r="R270" s="112"/>
      <c r="T270" s="112"/>
      <c r="V270" s="135"/>
      <c r="W270" s="112"/>
      <c r="X270" s="112"/>
      <c r="Y270" s="112"/>
      <c r="Z270" s="112"/>
      <c r="AB270" s="112"/>
    </row>
    <row r="271" spans="1:36" hidden="1" x14ac:dyDescent="0.25">
      <c r="A271" s="263">
        <v>3121</v>
      </c>
      <c r="B271" s="161" t="s">
        <v>20</v>
      </c>
      <c r="C271" s="162"/>
      <c r="D271" s="162"/>
      <c r="E271" s="162"/>
      <c r="F271" s="163"/>
      <c r="G271" s="163"/>
      <c r="H271" s="163"/>
      <c r="I271" s="163"/>
      <c r="J271" s="163"/>
      <c r="K271" s="164"/>
      <c r="L271" s="112"/>
      <c r="M271" s="112"/>
      <c r="N271" s="135"/>
      <c r="O271" s="112"/>
      <c r="P271" s="112"/>
      <c r="Q271" s="112"/>
      <c r="R271" s="112"/>
      <c r="T271" s="112"/>
      <c r="V271" s="135"/>
      <c r="W271" s="112"/>
      <c r="X271" s="112"/>
      <c r="Y271" s="112"/>
      <c r="Z271" s="112"/>
      <c r="AB271" s="112"/>
    </row>
    <row r="272" spans="1:36" hidden="1" x14ac:dyDescent="0.25">
      <c r="A272" s="263">
        <v>3131</v>
      </c>
      <c r="B272" s="161" t="s">
        <v>167</v>
      </c>
      <c r="C272" s="162"/>
      <c r="D272" s="162"/>
      <c r="E272" s="162"/>
      <c r="F272" s="163"/>
      <c r="G272" s="163"/>
      <c r="H272" s="163"/>
      <c r="I272" s="163"/>
      <c r="J272" s="163"/>
      <c r="K272" s="164"/>
      <c r="L272" s="112"/>
      <c r="M272" s="112"/>
      <c r="N272" s="135"/>
      <c r="O272" s="112"/>
      <c r="P272" s="112"/>
      <c r="Q272" s="112"/>
      <c r="R272" s="112"/>
      <c r="T272" s="112"/>
      <c r="V272" s="135"/>
      <c r="W272" s="112"/>
      <c r="X272" s="112"/>
      <c r="Y272" s="112"/>
      <c r="Z272" s="112"/>
      <c r="AB272" s="112"/>
    </row>
    <row r="273" spans="1:56" ht="26.4" hidden="1" x14ac:dyDescent="0.25">
      <c r="A273" s="263">
        <v>3132</v>
      </c>
      <c r="B273" s="161" t="s">
        <v>168</v>
      </c>
      <c r="C273" s="162"/>
      <c r="D273" s="162"/>
      <c r="E273" s="162"/>
      <c r="F273" s="163"/>
      <c r="G273" s="163"/>
      <c r="H273" s="163"/>
      <c r="I273" s="163"/>
      <c r="J273" s="163"/>
      <c r="K273" s="164"/>
      <c r="L273" s="112"/>
      <c r="M273" s="112"/>
      <c r="N273" s="135"/>
      <c r="O273" s="112"/>
      <c r="P273" s="112"/>
      <c r="Q273" s="112"/>
      <c r="R273" s="112"/>
      <c r="T273" s="112"/>
      <c r="V273" s="135"/>
      <c r="W273" s="112"/>
      <c r="X273" s="112"/>
      <c r="Y273" s="112"/>
      <c r="Z273" s="112"/>
      <c r="AB273" s="112"/>
    </row>
    <row r="274" spans="1:56" ht="22.8" hidden="1" x14ac:dyDescent="0.25">
      <c r="A274" s="197">
        <v>3133</v>
      </c>
      <c r="B274" s="198" t="s">
        <v>169</v>
      </c>
      <c r="C274" s="162"/>
      <c r="D274" s="162"/>
      <c r="E274" s="162"/>
      <c r="F274" s="163"/>
      <c r="G274" s="163"/>
      <c r="H274" s="163"/>
      <c r="I274" s="163"/>
      <c r="J274" s="163"/>
      <c r="K274" s="164"/>
      <c r="L274" s="112"/>
      <c r="M274" s="112"/>
      <c r="N274" s="135"/>
      <c r="O274" s="112"/>
      <c r="P274" s="112"/>
      <c r="Q274" s="112"/>
      <c r="R274" s="112"/>
      <c r="T274" s="112"/>
      <c r="V274" s="135"/>
      <c r="W274" s="112"/>
      <c r="X274" s="112"/>
      <c r="Y274" s="112"/>
      <c r="Z274" s="112"/>
      <c r="AB274" s="112"/>
    </row>
    <row r="275" spans="1:56" s="187" customFormat="1" x14ac:dyDescent="0.25">
      <c r="A275" s="183">
        <v>32</v>
      </c>
      <c r="B275" s="184" t="s">
        <v>22</v>
      </c>
      <c r="C275" s="185">
        <f t="shared" ref="C275:K275" si="149">C280+C289+C307</f>
        <v>48000</v>
      </c>
      <c r="D275" s="185">
        <f t="shared" si="149"/>
        <v>-38000</v>
      </c>
      <c r="E275" s="185">
        <f t="shared" si="149"/>
        <v>10000</v>
      </c>
      <c r="F275" s="186">
        <f t="shared" si="149"/>
        <v>10000</v>
      </c>
      <c r="G275" s="186">
        <f t="shared" si="149"/>
        <v>0</v>
      </c>
      <c r="H275" s="186">
        <f t="shared" si="149"/>
        <v>0</v>
      </c>
      <c r="I275" s="186">
        <f t="shared" si="149"/>
        <v>0</v>
      </c>
      <c r="J275" s="186">
        <f t="shared" si="149"/>
        <v>0</v>
      </c>
      <c r="K275" s="186">
        <f t="shared" si="149"/>
        <v>0</v>
      </c>
      <c r="L275" s="122"/>
      <c r="M275" s="122"/>
      <c r="N275" s="228"/>
      <c r="O275" s="122"/>
      <c r="P275" s="122"/>
      <c r="Q275" s="122"/>
      <c r="R275" s="122"/>
      <c r="S275" s="7"/>
      <c r="T275" s="122"/>
      <c r="U275" s="7"/>
      <c r="V275" s="228"/>
      <c r="W275" s="122"/>
      <c r="X275" s="122"/>
      <c r="Y275" s="122"/>
      <c r="Z275" s="122"/>
      <c r="AA275" s="7"/>
      <c r="AB275" s="122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</row>
    <row r="276" spans="1:56" s="7" customFormat="1" hidden="1" x14ac:dyDescent="0.25">
      <c r="A276" s="197">
        <v>3211</v>
      </c>
      <c r="B276" s="198" t="s">
        <v>170</v>
      </c>
      <c r="C276" s="201"/>
      <c r="D276" s="201"/>
      <c r="E276" s="201"/>
      <c r="F276" s="202"/>
      <c r="G276" s="202"/>
      <c r="H276" s="202"/>
      <c r="I276" s="202"/>
      <c r="J276" s="202"/>
      <c r="K276" s="171"/>
      <c r="L276" s="122"/>
      <c r="M276" s="122"/>
      <c r="N276" s="228"/>
      <c r="O276" s="122"/>
      <c r="P276" s="122"/>
      <c r="Q276" s="122"/>
      <c r="R276" s="122"/>
      <c r="T276" s="122"/>
      <c r="V276" s="228"/>
      <c r="W276" s="122"/>
      <c r="X276" s="122"/>
      <c r="Y276" s="122"/>
      <c r="Z276" s="122"/>
      <c r="AB276" s="122"/>
    </row>
    <row r="277" spans="1:56" s="7" customFormat="1" ht="22.8" hidden="1" x14ac:dyDescent="0.25">
      <c r="A277" s="197">
        <v>3212</v>
      </c>
      <c r="B277" s="198" t="s">
        <v>183</v>
      </c>
      <c r="C277" s="201"/>
      <c r="D277" s="201"/>
      <c r="E277" s="201"/>
      <c r="F277" s="202"/>
      <c r="G277" s="202"/>
      <c r="H277" s="202"/>
      <c r="I277" s="202"/>
      <c r="J277" s="202"/>
      <c r="K277" s="171"/>
      <c r="L277" s="122"/>
      <c r="M277" s="122"/>
      <c r="N277" s="228"/>
      <c r="O277" s="122"/>
      <c r="P277" s="122"/>
      <c r="Q277" s="122"/>
      <c r="R277" s="122"/>
      <c r="T277" s="122"/>
      <c r="V277" s="228"/>
      <c r="W277" s="122"/>
      <c r="X277" s="122"/>
      <c r="Y277" s="122"/>
      <c r="Z277" s="122"/>
      <c r="AB277" s="122"/>
    </row>
    <row r="278" spans="1:56" s="7" customFormat="1" hidden="1" x14ac:dyDescent="0.25">
      <c r="A278" s="197">
        <v>3213</v>
      </c>
      <c r="B278" s="198" t="s">
        <v>184</v>
      </c>
      <c r="C278" s="201"/>
      <c r="D278" s="201"/>
      <c r="E278" s="201"/>
      <c r="F278" s="202"/>
      <c r="G278" s="202"/>
      <c r="H278" s="202"/>
      <c r="I278" s="202"/>
      <c r="J278" s="202"/>
      <c r="K278" s="171"/>
      <c r="L278" s="122"/>
      <c r="M278" s="122"/>
      <c r="N278" s="228"/>
      <c r="O278" s="122"/>
      <c r="P278" s="122"/>
      <c r="Q278" s="122"/>
      <c r="R278" s="122"/>
      <c r="T278" s="122"/>
      <c r="V278" s="228"/>
      <c r="W278" s="122"/>
      <c r="X278" s="122"/>
      <c r="Y278" s="122"/>
      <c r="Z278" s="122"/>
      <c r="AB278" s="122"/>
    </row>
    <row r="279" spans="1:56" s="7" customFormat="1" hidden="1" x14ac:dyDescent="0.25">
      <c r="A279" s="197">
        <v>3214</v>
      </c>
      <c r="B279" s="198" t="s">
        <v>189</v>
      </c>
      <c r="C279" s="201"/>
      <c r="D279" s="201"/>
      <c r="E279" s="201"/>
      <c r="F279" s="202"/>
      <c r="G279" s="202"/>
      <c r="H279" s="202"/>
      <c r="I279" s="202"/>
      <c r="J279" s="202"/>
      <c r="K279" s="171"/>
      <c r="L279" s="122"/>
      <c r="M279" s="122"/>
      <c r="N279" s="228"/>
      <c r="O279" s="122"/>
      <c r="P279" s="122"/>
      <c r="Q279" s="122"/>
      <c r="R279" s="122"/>
      <c r="T279" s="122"/>
      <c r="V279" s="228"/>
      <c r="W279" s="122"/>
      <c r="X279" s="122"/>
      <c r="Y279" s="122"/>
      <c r="Z279" s="122"/>
      <c r="AB279" s="122"/>
    </row>
    <row r="280" spans="1:56" s="7" customFormat="1" x14ac:dyDescent="0.25">
      <c r="A280" s="199" t="s">
        <v>44</v>
      </c>
      <c r="B280" s="311" t="s">
        <v>24</v>
      </c>
      <c r="C280" s="201">
        <f t="shared" ref="C280:K280" si="150">C281</f>
        <v>10000</v>
      </c>
      <c r="D280" s="201">
        <f t="shared" si="150"/>
        <v>-7000</v>
      </c>
      <c r="E280" s="201">
        <f t="shared" si="150"/>
        <v>3000</v>
      </c>
      <c r="F280" s="202">
        <f t="shared" si="150"/>
        <v>3000</v>
      </c>
      <c r="G280" s="202">
        <f t="shared" si="150"/>
        <v>0</v>
      </c>
      <c r="H280" s="202">
        <f t="shared" si="150"/>
        <v>0</v>
      </c>
      <c r="I280" s="202">
        <f t="shared" si="150"/>
        <v>0</v>
      </c>
      <c r="J280" s="202">
        <f t="shared" si="150"/>
        <v>0</v>
      </c>
      <c r="K280" s="171">
        <f t="shared" si="150"/>
        <v>0</v>
      </c>
      <c r="L280" s="122"/>
      <c r="M280" s="122"/>
      <c r="N280" s="228"/>
      <c r="O280" s="122"/>
      <c r="P280" s="122"/>
      <c r="Q280" s="122"/>
      <c r="R280" s="122"/>
      <c r="T280" s="122"/>
      <c r="V280" s="228"/>
      <c r="W280" s="122"/>
      <c r="X280" s="122"/>
      <c r="Y280" s="122"/>
      <c r="Z280" s="122"/>
      <c r="AB280" s="122"/>
    </row>
    <row r="281" spans="1:56" s="111" customFormat="1" hidden="1" x14ac:dyDescent="0.25">
      <c r="A281" s="199">
        <v>3221</v>
      </c>
      <c r="B281" s="200" t="s">
        <v>190</v>
      </c>
      <c r="C281" s="201">
        <f t="shared" ref="C281:K281" si="151">C288</f>
        <v>10000</v>
      </c>
      <c r="D281" s="201">
        <f t="shared" ref="D281" si="152">D288</f>
        <v>-7000</v>
      </c>
      <c r="E281" s="201">
        <f t="shared" ref="E281" si="153">E288</f>
        <v>3000</v>
      </c>
      <c r="F281" s="201">
        <f t="shared" si="151"/>
        <v>3000</v>
      </c>
      <c r="G281" s="201">
        <f t="shared" si="151"/>
        <v>0</v>
      </c>
      <c r="H281" s="201">
        <f t="shared" si="151"/>
        <v>0</v>
      </c>
      <c r="I281" s="201">
        <f t="shared" si="151"/>
        <v>0</v>
      </c>
      <c r="J281" s="201">
        <f t="shared" si="151"/>
        <v>0</v>
      </c>
      <c r="K281" s="201">
        <f t="shared" si="151"/>
        <v>0</v>
      </c>
      <c r="L281" s="228"/>
      <c r="M281" s="228"/>
      <c r="N281" s="228"/>
      <c r="O281" s="283"/>
      <c r="P281" s="228"/>
      <c r="Q281" s="283"/>
      <c r="R281" s="228"/>
      <c r="T281" s="228"/>
      <c r="V281" s="228"/>
      <c r="W281" s="283"/>
      <c r="X281" s="228"/>
      <c r="Y281" s="283"/>
      <c r="Z281" s="228"/>
      <c r="AB281" s="228"/>
    </row>
    <row r="282" spans="1:56" s="7" customFormat="1" hidden="1" x14ac:dyDescent="0.25">
      <c r="A282" s="197">
        <v>3222</v>
      </c>
      <c r="B282" s="198" t="s">
        <v>201</v>
      </c>
      <c r="C282" s="201"/>
      <c r="D282" s="201"/>
      <c r="E282" s="201"/>
      <c r="F282" s="201"/>
      <c r="G282" s="201"/>
      <c r="H282" s="201"/>
      <c r="I282" s="201"/>
      <c r="J282" s="201"/>
      <c r="K282" s="171"/>
      <c r="L282" s="122"/>
      <c r="M282" s="122"/>
      <c r="N282" s="228"/>
      <c r="O282" s="122"/>
      <c r="P282" s="122"/>
      <c r="Q282" s="122"/>
      <c r="R282" s="122"/>
      <c r="T282" s="122"/>
      <c r="V282" s="228"/>
      <c r="W282" s="122"/>
      <c r="X282" s="122"/>
      <c r="Y282" s="122"/>
      <c r="Z282" s="122"/>
      <c r="AB282" s="122"/>
    </row>
    <row r="283" spans="1:56" s="7" customFormat="1" hidden="1" x14ac:dyDescent="0.25">
      <c r="A283" s="197">
        <v>3223</v>
      </c>
      <c r="B283" s="198" t="s">
        <v>210</v>
      </c>
      <c r="C283" s="201"/>
      <c r="D283" s="201"/>
      <c r="E283" s="201"/>
      <c r="F283" s="201"/>
      <c r="G283" s="201"/>
      <c r="H283" s="201"/>
      <c r="I283" s="201"/>
      <c r="J283" s="201"/>
      <c r="K283" s="171"/>
      <c r="L283" s="122"/>
      <c r="M283" s="122"/>
      <c r="N283" s="228"/>
      <c r="O283" s="122"/>
      <c r="P283" s="122"/>
      <c r="Q283" s="122"/>
      <c r="R283" s="122"/>
      <c r="T283" s="122"/>
      <c r="V283" s="228"/>
      <c r="W283" s="122"/>
      <c r="X283" s="122"/>
      <c r="Y283" s="122"/>
      <c r="Z283" s="122"/>
      <c r="AB283" s="122"/>
    </row>
    <row r="284" spans="1:56" s="7" customFormat="1" ht="22.8" hidden="1" x14ac:dyDescent="0.25">
      <c r="A284" s="197">
        <v>3224</v>
      </c>
      <c r="B284" s="198" t="s">
        <v>217</v>
      </c>
      <c r="C284" s="201"/>
      <c r="D284" s="201"/>
      <c r="E284" s="201"/>
      <c r="F284" s="201"/>
      <c r="G284" s="201"/>
      <c r="H284" s="201"/>
      <c r="I284" s="201"/>
      <c r="J284" s="201"/>
      <c r="K284" s="171"/>
      <c r="L284" s="122"/>
      <c r="M284" s="122"/>
      <c r="N284" s="228"/>
      <c r="O284" s="122"/>
      <c r="P284" s="122"/>
      <c r="Q284" s="122"/>
      <c r="R284" s="122"/>
      <c r="T284" s="122"/>
      <c r="V284" s="228"/>
      <c r="W284" s="122"/>
      <c r="X284" s="122"/>
      <c r="Y284" s="122"/>
      <c r="Z284" s="122"/>
      <c r="AB284" s="122"/>
    </row>
    <row r="285" spans="1:56" s="309" customFormat="1" hidden="1" x14ac:dyDescent="0.25">
      <c r="A285" s="197">
        <v>3225</v>
      </c>
      <c r="B285" s="198" t="s">
        <v>222</v>
      </c>
      <c r="C285" s="162"/>
      <c r="D285" s="162"/>
      <c r="E285" s="162"/>
      <c r="F285" s="162"/>
      <c r="G285" s="162"/>
      <c r="H285" s="162"/>
      <c r="I285" s="162"/>
      <c r="J285" s="162"/>
      <c r="K285" s="164"/>
      <c r="L285" s="112"/>
      <c r="M285" s="112"/>
      <c r="N285" s="135"/>
      <c r="O285" s="112"/>
      <c r="P285" s="112"/>
      <c r="Q285" s="112"/>
      <c r="R285" s="112"/>
      <c r="T285" s="112"/>
      <c r="V285" s="135"/>
      <c r="W285" s="112"/>
      <c r="X285" s="112"/>
      <c r="Y285" s="112"/>
      <c r="Z285" s="112"/>
      <c r="AB285" s="112"/>
    </row>
    <row r="286" spans="1:56" s="309" customFormat="1" hidden="1" x14ac:dyDescent="0.25">
      <c r="A286" s="197">
        <v>3226</v>
      </c>
      <c r="B286" s="198" t="s">
        <v>223</v>
      </c>
      <c r="C286" s="162"/>
      <c r="D286" s="162"/>
      <c r="E286" s="162"/>
      <c r="F286" s="162"/>
      <c r="G286" s="162"/>
      <c r="H286" s="162"/>
      <c r="I286" s="162"/>
      <c r="J286" s="162"/>
      <c r="K286" s="164"/>
      <c r="L286" s="112"/>
      <c r="M286" s="112"/>
      <c r="N286" s="135"/>
      <c r="O286" s="112"/>
      <c r="P286" s="112"/>
      <c r="Q286" s="112"/>
      <c r="R286" s="112"/>
      <c r="T286" s="112"/>
      <c r="V286" s="135"/>
      <c r="W286" s="112"/>
      <c r="X286" s="112"/>
      <c r="Y286" s="112"/>
      <c r="Z286" s="112"/>
      <c r="AB286" s="112"/>
    </row>
    <row r="287" spans="1:56" s="309" customFormat="1" hidden="1" x14ac:dyDescent="0.25">
      <c r="A287" s="197">
        <v>3227</v>
      </c>
      <c r="B287" s="198" t="s">
        <v>224</v>
      </c>
      <c r="C287" s="162"/>
      <c r="D287" s="162"/>
      <c r="E287" s="162"/>
      <c r="F287" s="162"/>
      <c r="G287" s="162"/>
      <c r="H287" s="162"/>
      <c r="I287" s="162"/>
      <c r="J287" s="162"/>
      <c r="K287" s="164"/>
      <c r="L287" s="112"/>
      <c r="M287" s="112"/>
      <c r="N287" s="135"/>
      <c r="O287" s="112"/>
      <c r="P287" s="112"/>
      <c r="Q287" s="112"/>
      <c r="R287" s="112"/>
      <c r="T287" s="112"/>
      <c r="V287" s="135"/>
      <c r="W287" s="112"/>
      <c r="X287" s="112"/>
      <c r="Y287" s="112"/>
      <c r="Z287" s="112"/>
      <c r="AB287" s="112"/>
    </row>
    <row r="288" spans="1:56" s="216" customFormat="1" ht="10.199999999999999" hidden="1" x14ac:dyDescent="0.2">
      <c r="A288" s="203" t="s">
        <v>199</v>
      </c>
      <c r="B288" s="211" t="s">
        <v>200</v>
      </c>
      <c r="C288" s="212">
        <v>10000</v>
      </c>
      <c r="D288" s="212">
        <f>E288-C288</f>
        <v>-7000</v>
      </c>
      <c r="E288" s="212">
        <v>3000</v>
      </c>
      <c r="F288" s="212">
        <v>3000</v>
      </c>
      <c r="G288" s="212"/>
      <c r="H288" s="212">
        <v>0</v>
      </c>
      <c r="I288" s="212"/>
      <c r="J288" s="212"/>
      <c r="K288" s="214"/>
      <c r="L288" s="215"/>
      <c r="M288" s="215"/>
      <c r="N288" s="267"/>
      <c r="O288" s="282"/>
      <c r="P288" s="215"/>
      <c r="Q288" s="282"/>
      <c r="R288" s="215"/>
      <c r="T288" s="215"/>
      <c r="V288" s="267"/>
      <c r="W288" s="282"/>
      <c r="X288" s="215"/>
      <c r="Y288" s="282"/>
      <c r="Z288" s="215"/>
      <c r="AB288" s="215"/>
    </row>
    <row r="289" spans="1:28" s="7" customFormat="1" x14ac:dyDescent="0.25">
      <c r="A289" s="199" t="s">
        <v>45</v>
      </c>
      <c r="B289" s="311" t="s">
        <v>25</v>
      </c>
      <c r="C289" s="201">
        <f>C290+C295+C300+C304</f>
        <v>23000</v>
      </c>
      <c r="D289" s="201">
        <f>D290+D295+D300+D304</f>
        <v>-16000</v>
      </c>
      <c r="E289" s="201">
        <f>E290+E295+E300+E304</f>
        <v>7000</v>
      </c>
      <c r="F289" s="201">
        <f t="shared" ref="F289:K289" si="154">F290+F295+F300+F304</f>
        <v>7000</v>
      </c>
      <c r="G289" s="201">
        <f t="shared" si="154"/>
        <v>0</v>
      </c>
      <c r="H289" s="201">
        <f t="shared" si="154"/>
        <v>0</v>
      </c>
      <c r="I289" s="201">
        <f t="shared" si="154"/>
        <v>0</v>
      </c>
      <c r="J289" s="201">
        <f t="shared" si="154"/>
        <v>0</v>
      </c>
      <c r="K289" s="202">
        <f t="shared" si="154"/>
        <v>0</v>
      </c>
      <c r="L289" s="122"/>
      <c r="M289" s="122"/>
      <c r="N289" s="228"/>
      <c r="O289" s="122"/>
      <c r="P289" s="122"/>
      <c r="Q289" s="122"/>
      <c r="R289" s="122"/>
      <c r="T289" s="122"/>
      <c r="V289" s="228"/>
      <c r="W289" s="122"/>
      <c r="X289" s="122"/>
      <c r="Y289" s="122"/>
      <c r="Z289" s="122"/>
      <c r="AB289" s="122"/>
    </row>
    <row r="290" spans="1:28" s="111" customFormat="1" hidden="1" x14ac:dyDescent="0.25">
      <c r="A290" s="199">
        <v>3231</v>
      </c>
      <c r="B290" s="200" t="s">
        <v>225</v>
      </c>
      <c r="C290" s="201">
        <f t="shared" ref="C290:K290" si="155">C291</f>
        <v>5000</v>
      </c>
      <c r="D290" s="201">
        <f t="shared" si="155"/>
        <v>-5000</v>
      </c>
      <c r="E290" s="201">
        <f t="shared" si="155"/>
        <v>0</v>
      </c>
      <c r="F290" s="201">
        <f t="shared" si="155"/>
        <v>0</v>
      </c>
      <c r="G290" s="201">
        <f t="shared" si="155"/>
        <v>0</v>
      </c>
      <c r="H290" s="201">
        <f t="shared" si="155"/>
        <v>0</v>
      </c>
      <c r="I290" s="201">
        <f t="shared" si="155"/>
        <v>0</v>
      </c>
      <c r="J290" s="201">
        <f t="shared" si="155"/>
        <v>0</v>
      </c>
      <c r="K290" s="201">
        <f t="shared" si="155"/>
        <v>0</v>
      </c>
      <c r="L290" s="228"/>
      <c r="M290" s="228"/>
      <c r="N290" s="228"/>
      <c r="O290" s="283"/>
      <c r="P290" s="228"/>
      <c r="Q290" s="283"/>
      <c r="R290" s="228"/>
      <c r="T290" s="228"/>
      <c r="V290" s="228"/>
      <c r="W290" s="283"/>
      <c r="X290" s="228"/>
      <c r="Y290" s="283"/>
      <c r="Z290" s="228"/>
      <c r="AB290" s="228"/>
    </row>
    <row r="291" spans="1:28" s="225" customFormat="1" ht="10.199999999999999" hidden="1" x14ac:dyDescent="0.2">
      <c r="A291" s="203" t="s">
        <v>234</v>
      </c>
      <c r="B291" s="204" t="s">
        <v>372</v>
      </c>
      <c r="C291" s="212">
        <v>5000</v>
      </c>
      <c r="D291" s="212">
        <f>E291-C291</f>
        <v>-5000</v>
      </c>
      <c r="E291" s="212">
        <v>0</v>
      </c>
      <c r="F291" s="212"/>
      <c r="G291" s="212"/>
      <c r="H291" s="212">
        <v>0</v>
      </c>
      <c r="I291" s="212"/>
      <c r="J291" s="212"/>
      <c r="K291" s="214"/>
      <c r="L291" s="215"/>
      <c r="M291" s="215"/>
      <c r="N291" s="267"/>
      <c r="O291" s="282"/>
      <c r="P291" s="215"/>
      <c r="Q291" s="282"/>
      <c r="R291" s="215"/>
      <c r="T291" s="215"/>
      <c r="V291" s="267"/>
      <c r="W291" s="282"/>
      <c r="X291" s="215"/>
      <c r="Y291" s="282"/>
      <c r="Z291" s="215"/>
      <c r="AB291" s="215"/>
    </row>
    <row r="292" spans="1:28" s="7" customFormat="1" hidden="1" x14ac:dyDescent="0.25">
      <c r="A292" s="197">
        <v>3232</v>
      </c>
      <c r="B292" s="198" t="s">
        <v>236</v>
      </c>
      <c r="C292" s="201"/>
      <c r="D292" s="201"/>
      <c r="E292" s="201"/>
      <c r="F292" s="201"/>
      <c r="G292" s="201"/>
      <c r="H292" s="201"/>
      <c r="I292" s="201"/>
      <c r="J292" s="201"/>
      <c r="K292" s="171"/>
      <c r="L292" s="122"/>
      <c r="M292" s="122"/>
      <c r="N292" s="228"/>
      <c r="O292" s="122"/>
      <c r="P292" s="122"/>
      <c r="Q292" s="122"/>
      <c r="R292" s="122"/>
      <c r="T292" s="122"/>
      <c r="V292" s="228"/>
      <c r="W292" s="122"/>
      <c r="X292" s="122"/>
      <c r="Y292" s="122"/>
      <c r="Z292" s="122"/>
      <c r="AB292" s="122"/>
    </row>
    <row r="293" spans="1:28" s="7" customFormat="1" hidden="1" x14ac:dyDescent="0.25">
      <c r="A293" s="197">
        <v>3233</v>
      </c>
      <c r="B293" s="198" t="s">
        <v>241</v>
      </c>
      <c r="C293" s="201"/>
      <c r="D293" s="201"/>
      <c r="E293" s="201"/>
      <c r="F293" s="201"/>
      <c r="G293" s="201"/>
      <c r="H293" s="201"/>
      <c r="I293" s="201"/>
      <c r="J293" s="201"/>
      <c r="K293" s="171"/>
      <c r="L293" s="122"/>
      <c r="M293" s="122"/>
      <c r="N293" s="228"/>
      <c r="O293" s="122"/>
      <c r="P293" s="122"/>
      <c r="Q293" s="122"/>
      <c r="R293" s="122"/>
      <c r="T293" s="122"/>
      <c r="V293" s="228"/>
      <c r="W293" s="122"/>
      <c r="X293" s="122"/>
      <c r="Y293" s="122"/>
      <c r="Z293" s="122"/>
      <c r="AB293" s="122"/>
    </row>
    <row r="294" spans="1:28" s="7" customFormat="1" hidden="1" x14ac:dyDescent="0.25">
      <c r="A294" s="197">
        <v>3234</v>
      </c>
      <c r="B294" s="198" t="s">
        <v>248</v>
      </c>
      <c r="C294" s="201"/>
      <c r="D294" s="201"/>
      <c r="E294" s="201"/>
      <c r="F294" s="201"/>
      <c r="G294" s="201"/>
      <c r="H294" s="201"/>
      <c r="I294" s="201"/>
      <c r="J294" s="201"/>
      <c r="K294" s="171"/>
      <c r="L294" s="122"/>
      <c r="M294" s="122"/>
      <c r="N294" s="228"/>
      <c r="O294" s="122"/>
      <c r="P294" s="122"/>
      <c r="Q294" s="122"/>
      <c r="R294" s="122"/>
      <c r="T294" s="122"/>
      <c r="V294" s="228"/>
      <c r="W294" s="122"/>
      <c r="X294" s="122"/>
      <c r="Y294" s="122"/>
      <c r="Z294" s="122"/>
      <c r="AB294" s="122"/>
    </row>
    <row r="295" spans="1:28" s="111" customFormat="1" hidden="1" x14ac:dyDescent="0.25">
      <c r="A295" s="199">
        <v>3235</v>
      </c>
      <c r="B295" s="200" t="s">
        <v>259</v>
      </c>
      <c r="C295" s="201">
        <f t="shared" ref="C295:K295" si="156">C296</f>
        <v>0</v>
      </c>
      <c r="D295" s="201">
        <f t="shared" si="156"/>
        <v>0</v>
      </c>
      <c r="E295" s="201">
        <f t="shared" si="156"/>
        <v>0</v>
      </c>
      <c r="F295" s="201">
        <f t="shared" si="156"/>
        <v>0</v>
      </c>
      <c r="G295" s="201">
        <f t="shared" si="156"/>
        <v>0</v>
      </c>
      <c r="H295" s="201">
        <f t="shared" si="156"/>
        <v>0</v>
      </c>
      <c r="I295" s="201">
        <f t="shared" si="156"/>
        <v>0</v>
      </c>
      <c r="J295" s="201">
        <f t="shared" si="156"/>
        <v>0</v>
      </c>
      <c r="K295" s="201">
        <f t="shared" si="156"/>
        <v>0</v>
      </c>
      <c r="L295" s="228"/>
      <c r="M295" s="228"/>
      <c r="N295" s="228"/>
      <c r="O295" s="283"/>
      <c r="P295" s="228"/>
      <c r="Q295" s="228"/>
      <c r="R295" s="228"/>
      <c r="T295" s="228"/>
      <c r="V295" s="228"/>
      <c r="W295" s="283"/>
      <c r="X295" s="228"/>
      <c r="Y295" s="228"/>
      <c r="Z295" s="228"/>
      <c r="AB295" s="228"/>
    </row>
    <row r="296" spans="1:28" s="225" customFormat="1" ht="10.199999999999999" hidden="1" x14ac:dyDescent="0.2">
      <c r="A296" s="203" t="s">
        <v>260</v>
      </c>
      <c r="B296" s="204" t="s">
        <v>261</v>
      </c>
      <c r="C296" s="212"/>
      <c r="D296" s="212"/>
      <c r="E296" s="212"/>
      <c r="F296" s="212"/>
      <c r="G296" s="212"/>
      <c r="H296" s="212"/>
      <c r="I296" s="212"/>
      <c r="J296" s="212"/>
      <c r="K296" s="214"/>
      <c r="L296" s="215"/>
      <c r="M296" s="215"/>
      <c r="N296" s="267"/>
      <c r="O296" s="282"/>
      <c r="P296" s="215"/>
      <c r="Q296" s="215"/>
      <c r="R296" s="215"/>
      <c r="T296" s="215"/>
      <c r="V296" s="267"/>
      <c r="W296" s="282"/>
      <c r="X296" s="215"/>
      <c r="Y296" s="215"/>
      <c r="Z296" s="215"/>
      <c r="AB296" s="215"/>
    </row>
    <row r="297" spans="1:28" s="7" customFormat="1" hidden="1" x14ac:dyDescent="0.25">
      <c r="A297" s="197">
        <v>3236</v>
      </c>
      <c r="B297" s="198" t="s">
        <v>266</v>
      </c>
      <c r="C297" s="201"/>
      <c r="D297" s="201"/>
      <c r="E297" s="201"/>
      <c r="F297" s="201"/>
      <c r="G297" s="201"/>
      <c r="H297" s="201"/>
      <c r="I297" s="201"/>
      <c r="J297" s="201"/>
      <c r="K297" s="171"/>
      <c r="L297" s="122"/>
      <c r="M297" s="122"/>
      <c r="N297" s="228"/>
      <c r="O297" s="122"/>
      <c r="P297" s="122"/>
      <c r="Q297" s="122"/>
      <c r="R297" s="122"/>
      <c r="T297" s="122"/>
      <c r="V297" s="228"/>
      <c r="W297" s="122"/>
      <c r="X297" s="122"/>
      <c r="Y297" s="122"/>
      <c r="Z297" s="122"/>
      <c r="AB297" s="122"/>
    </row>
    <row r="298" spans="1:28" s="7" customFormat="1" hidden="1" x14ac:dyDescent="0.25">
      <c r="A298" s="197">
        <v>3237</v>
      </c>
      <c r="B298" s="198" t="s">
        <v>271</v>
      </c>
      <c r="C298" s="201"/>
      <c r="D298" s="201"/>
      <c r="E298" s="201"/>
      <c r="F298" s="201"/>
      <c r="G298" s="201"/>
      <c r="H298" s="201"/>
      <c r="I298" s="201"/>
      <c r="J298" s="201"/>
      <c r="K298" s="171"/>
      <c r="L298" s="122"/>
      <c r="M298" s="122"/>
      <c r="N298" s="228"/>
      <c r="O298" s="122"/>
      <c r="P298" s="122"/>
      <c r="Q298" s="122"/>
      <c r="R298" s="122"/>
      <c r="T298" s="122"/>
      <c r="V298" s="228"/>
      <c r="W298" s="122"/>
      <c r="X298" s="122"/>
      <c r="Y298" s="122"/>
      <c r="Z298" s="122"/>
      <c r="AB298" s="122"/>
    </row>
    <row r="299" spans="1:28" s="7" customFormat="1" hidden="1" x14ac:dyDescent="0.25">
      <c r="A299" s="197">
        <v>3238</v>
      </c>
      <c r="B299" s="198" t="s">
        <v>282</v>
      </c>
      <c r="C299" s="201"/>
      <c r="D299" s="201"/>
      <c r="E299" s="201"/>
      <c r="F299" s="201"/>
      <c r="G299" s="201"/>
      <c r="H299" s="201"/>
      <c r="I299" s="201"/>
      <c r="J299" s="201"/>
      <c r="K299" s="171"/>
      <c r="L299" s="122"/>
      <c r="M299" s="122"/>
      <c r="N299" s="228"/>
      <c r="O299" s="122"/>
      <c r="P299" s="122"/>
      <c r="Q299" s="122"/>
      <c r="R299" s="122"/>
      <c r="T299" s="122"/>
      <c r="V299" s="228"/>
      <c r="W299" s="122"/>
      <c r="X299" s="122"/>
      <c r="Y299" s="122"/>
      <c r="Z299" s="122"/>
      <c r="AB299" s="122"/>
    </row>
    <row r="300" spans="1:28" s="111" customFormat="1" hidden="1" x14ac:dyDescent="0.25">
      <c r="A300" s="199" t="s">
        <v>373</v>
      </c>
      <c r="B300" s="200" t="s">
        <v>271</v>
      </c>
      <c r="C300" s="201">
        <f>C301+C302+C303</f>
        <v>13000</v>
      </c>
      <c r="D300" s="201">
        <f>D301+D302+D303</f>
        <v>-6000</v>
      </c>
      <c r="E300" s="201">
        <f>E301+E302+E303</f>
        <v>7000</v>
      </c>
      <c r="F300" s="201">
        <f t="shared" ref="F300:J300" si="157">F301+F302+F303</f>
        <v>7000</v>
      </c>
      <c r="G300" s="201">
        <f t="shared" si="157"/>
        <v>0</v>
      </c>
      <c r="H300" s="201">
        <f t="shared" si="157"/>
        <v>0</v>
      </c>
      <c r="I300" s="201">
        <f t="shared" si="157"/>
        <v>0</v>
      </c>
      <c r="J300" s="201">
        <f t="shared" si="157"/>
        <v>0</v>
      </c>
      <c r="K300" s="201">
        <f t="shared" ref="K300" si="158">K301+K303</f>
        <v>0</v>
      </c>
      <c r="L300" s="228"/>
      <c r="M300" s="228"/>
      <c r="N300" s="228"/>
      <c r="O300" s="283"/>
      <c r="P300" s="283"/>
      <c r="Q300" s="283"/>
      <c r="R300" s="228"/>
      <c r="T300" s="228"/>
      <c r="V300" s="228"/>
      <c r="W300" s="283"/>
      <c r="X300" s="283"/>
      <c r="Y300" s="283"/>
      <c r="Z300" s="228"/>
      <c r="AB300" s="228"/>
    </row>
    <row r="301" spans="1:28" s="225" customFormat="1" ht="10.199999999999999" hidden="1" x14ac:dyDescent="0.2">
      <c r="A301" s="203" t="s">
        <v>272</v>
      </c>
      <c r="B301" s="204" t="s">
        <v>273</v>
      </c>
      <c r="C301" s="212">
        <v>8000</v>
      </c>
      <c r="D301" s="212">
        <f>E301-C301</f>
        <v>-1000</v>
      </c>
      <c r="E301" s="212">
        <v>7000</v>
      </c>
      <c r="F301" s="212">
        <v>7000</v>
      </c>
      <c r="G301" s="212"/>
      <c r="H301" s="212">
        <v>0</v>
      </c>
      <c r="I301" s="212"/>
      <c r="J301" s="212"/>
      <c r="K301" s="214"/>
      <c r="L301" s="215"/>
      <c r="M301" s="215"/>
      <c r="N301" s="267"/>
      <c r="O301" s="282"/>
      <c r="P301" s="282"/>
      <c r="Q301" s="282"/>
      <c r="R301" s="215"/>
      <c r="T301" s="215"/>
      <c r="V301" s="267"/>
      <c r="W301" s="282"/>
      <c r="X301" s="282"/>
      <c r="Y301" s="282"/>
      <c r="Z301" s="215"/>
      <c r="AB301" s="215"/>
    </row>
    <row r="302" spans="1:28" s="225" customFormat="1" ht="10.199999999999999" hidden="1" x14ac:dyDescent="0.2">
      <c r="A302" s="203" t="s">
        <v>274</v>
      </c>
      <c r="B302" s="204" t="s">
        <v>275</v>
      </c>
      <c r="C302" s="212">
        <v>5000</v>
      </c>
      <c r="D302" s="212">
        <f t="shared" ref="D302:D303" si="159">E302-C302</f>
        <v>-5000</v>
      </c>
      <c r="E302" s="212"/>
      <c r="F302" s="212">
        <v>0</v>
      </c>
      <c r="G302" s="212"/>
      <c r="H302" s="212"/>
      <c r="I302" s="212"/>
      <c r="J302" s="212"/>
      <c r="K302" s="214"/>
      <c r="L302" s="215"/>
      <c r="M302" s="215"/>
      <c r="N302" s="267"/>
      <c r="O302" s="282"/>
      <c r="P302" s="282"/>
      <c r="Q302" s="282"/>
      <c r="R302" s="215"/>
      <c r="T302" s="215"/>
      <c r="V302" s="267"/>
      <c r="W302" s="282"/>
      <c r="X302" s="282"/>
      <c r="Y302" s="282"/>
      <c r="Z302" s="215"/>
      <c r="AB302" s="215"/>
    </row>
    <row r="303" spans="1:28" s="225" customFormat="1" ht="10.199999999999999" hidden="1" x14ac:dyDescent="0.2">
      <c r="A303" s="203" t="s">
        <v>278</v>
      </c>
      <c r="B303" s="204" t="s">
        <v>374</v>
      </c>
      <c r="C303" s="212">
        <v>0</v>
      </c>
      <c r="D303" s="212">
        <f t="shared" si="159"/>
        <v>0</v>
      </c>
      <c r="E303" s="212">
        <v>0</v>
      </c>
      <c r="F303" s="212"/>
      <c r="G303" s="212"/>
      <c r="H303" s="212"/>
      <c r="I303" s="212"/>
      <c r="J303" s="212"/>
      <c r="K303" s="214"/>
      <c r="L303" s="215"/>
      <c r="M303" s="215"/>
      <c r="N303" s="267"/>
      <c r="O303" s="282"/>
      <c r="P303" s="282"/>
      <c r="Q303" s="282"/>
      <c r="R303" s="215"/>
      <c r="T303" s="215"/>
      <c r="V303" s="267"/>
      <c r="W303" s="282"/>
      <c r="X303" s="282"/>
      <c r="Y303" s="282"/>
      <c r="Z303" s="215"/>
      <c r="AB303" s="215"/>
    </row>
    <row r="304" spans="1:28" s="111" customFormat="1" hidden="1" x14ac:dyDescent="0.25">
      <c r="A304" s="199">
        <v>3239</v>
      </c>
      <c r="B304" s="200" t="s">
        <v>287</v>
      </c>
      <c r="C304" s="201">
        <f t="shared" ref="C304:K304" si="160">C305+C306</f>
        <v>5000</v>
      </c>
      <c r="D304" s="201">
        <f t="shared" ref="D304" si="161">D305+D306</f>
        <v>-5000</v>
      </c>
      <c r="E304" s="201">
        <f t="shared" ref="E304" si="162">E305+E306</f>
        <v>0</v>
      </c>
      <c r="F304" s="201">
        <f t="shared" si="160"/>
        <v>0</v>
      </c>
      <c r="G304" s="201">
        <f t="shared" si="160"/>
        <v>0</v>
      </c>
      <c r="H304" s="201">
        <f t="shared" si="160"/>
        <v>0</v>
      </c>
      <c r="I304" s="201">
        <f t="shared" si="160"/>
        <v>0</v>
      </c>
      <c r="J304" s="201">
        <f t="shared" si="160"/>
        <v>0</v>
      </c>
      <c r="K304" s="201">
        <f t="shared" si="160"/>
        <v>0</v>
      </c>
      <c r="L304" s="228"/>
      <c r="M304" s="228"/>
      <c r="N304" s="228"/>
      <c r="O304" s="283"/>
      <c r="P304" s="283"/>
      <c r="Q304" s="283"/>
      <c r="R304" s="228"/>
      <c r="T304" s="228"/>
      <c r="V304" s="228"/>
      <c r="W304" s="283"/>
      <c r="X304" s="283"/>
      <c r="Y304" s="283"/>
      <c r="Z304" s="228"/>
      <c r="AB304" s="228"/>
    </row>
    <row r="305" spans="1:54" s="240" customFormat="1" ht="20.399999999999999" hidden="1" x14ac:dyDescent="0.25">
      <c r="A305" s="203" t="s">
        <v>288</v>
      </c>
      <c r="B305" s="211" t="s">
        <v>289</v>
      </c>
      <c r="C305" s="217"/>
      <c r="D305" s="217">
        <f>E305-C305</f>
        <v>0</v>
      </c>
      <c r="E305" s="217"/>
      <c r="F305" s="217"/>
      <c r="G305" s="217"/>
      <c r="H305" s="217"/>
      <c r="I305" s="217"/>
      <c r="J305" s="217"/>
      <c r="K305" s="238"/>
      <c r="L305" s="239"/>
      <c r="M305" s="239"/>
      <c r="N305" s="239"/>
      <c r="O305" s="284"/>
      <c r="P305" s="239"/>
      <c r="Q305" s="284"/>
      <c r="R305" s="239"/>
      <c r="T305" s="239"/>
      <c r="V305" s="239"/>
      <c r="W305" s="284"/>
      <c r="X305" s="239"/>
      <c r="Y305" s="284"/>
      <c r="Z305" s="239"/>
      <c r="AB305" s="239"/>
    </row>
    <row r="306" spans="1:54" s="268" customFormat="1" ht="10.199999999999999" hidden="1" x14ac:dyDescent="0.2">
      <c r="A306" s="203" t="s">
        <v>296</v>
      </c>
      <c r="B306" s="211" t="s">
        <v>297</v>
      </c>
      <c r="C306" s="212">
        <v>5000</v>
      </c>
      <c r="D306" s="212">
        <f>E306-C306</f>
        <v>-5000</v>
      </c>
      <c r="E306" s="212">
        <v>0</v>
      </c>
      <c r="F306" s="212">
        <v>0</v>
      </c>
      <c r="G306" s="212"/>
      <c r="H306" s="212">
        <v>0</v>
      </c>
      <c r="I306" s="212"/>
      <c r="J306" s="212"/>
      <c r="K306" s="266"/>
      <c r="L306" s="267"/>
      <c r="M306" s="267"/>
      <c r="N306" s="267"/>
      <c r="O306" s="282"/>
      <c r="P306" s="267"/>
      <c r="Q306" s="282"/>
      <c r="R306" s="267"/>
      <c r="T306" s="267"/>
      <c r="V306" s="267"/>
      <c r="W306" s="282"/>
      <c r="X306" s="267"/>
      <c r="Y306" s="282"/>
      <c r="Z306" s="267"/>
      <c r="AB306" s="267"/>
    </row>
    <row r="307" spans="1:54" s="7" customFormat="1" x14ac:dyDescent="0.25">
      <c r="A307" s="199" t="s">
        <v>48</v>
      </c>
      <c r="B307" s="316" t="s">
        <v>303</v>
      </c>
      <c r="C307" s="201">
        <f>C308</f>
        <v>15000</v>
      </c>
      <c r="D307" s="201">
        <f t="shared" ref="D307:K307" si="163">D308</f>
        <v>-15000</v>
      </c>
      <c r="E307" s="201">
        <f t="shared" si="163"/>
        <v>0</v>
      </c>
      <c r="F307" s="201">
        <f t="shared" si="163"/>
        <v>0</v>
      </c>
      <c r="G307" s="201">
        <f t="shared" si="163"/>
        <v>0</v>
      </c>
      <c r="H307" s="201">
        <f t="shared" si="163"/>
        <v>0</v>
      </c>
      <c r="I307" s="201">
        <f t="shared" si="163"/>
        <v>0</v>
      </c>
      <c r="J307" s="201">
        <f t="shared" si="163"/>
        <v>0</v>
      </c>
      <c r="K307" s="201">
        <f t="shared" si="163"/>
        <v>0</v>
      </c>
      <c r="L307" s="122"/>
      <c r="M307" s="122"/>
      <c r="N307" s="228"/>
      <c r="O307" s="122"/>
      <c r="P307" s="122"/>
      <c r="Q307" s="122"/>
      <c r="R307" s="122"/>
      <c r="T307" s="122"/>
      <c r="V307" s="228"/>
      <c r="W307" s="122"/>
      <c r="X307" s="122"/>
      <c r="Y307" s="122"/>
      <c r="Z307" s="122"/>
      <c r="AB307" s="122"/>
    </row>
    <row r="308" spans="1:54" s="7" customFormat="1" hidden="1" x14ac:dyDescent="0.25">
      <c r="A308" s="199">
        <v>3299</v>
      </c>
      <c r="B308" s="200" t="s">
        <v>303</v>
      </c>
      <c r="C308" s="201">
        <f t="shared" ref="C308:K308" si="164">C309</f>
        <v>15000</v>
      </c>
      <c r="D308" s="201">
        <f t="shared" si="164"/>
        <v>-15000</v>
      </c>
      <c r="E308" s="201">
        <f t="shared" si="164"/>
        <v>0</v>
      </c>
      <c r="F308" s="201">
        <f t="shared" si="164"/>
        <v>0</v>
      </c>
      <c r="G308" s="201">
        <f t="shared" si="164"/>
        <v>0</v>
      </c>
      <c r="H308" s="201">
        <f t="shared" si="164"/>
        <v>0</v>
      </c>
      <c r="I308" s="201">
        <f t="shared" si="164"/>
        <v>0</v>
      </c>
      <c r="J308" s="201">
        <f t="shared" si="164"/>
        <v>0</v>
      </c>
      <c r="K308" s="202">
        <f t="shared" si="164"/>
        <v>0</v>
      </c>
      <c r="L308" s="122"/>
      <c r="M308" s="122"/>
      <c r="N308" s="228"/>
      <c r="O308" s="283"/>
      <c r="P308" s="122"/>
      <c r="Q308" s="283"/>
      <c r="R308" s="122"/>
      <c r="T308" s="122"/>
      <c r="V308" s="228"/>
      <c r="W308" s="283"/>
      <c r="X308" s="122"/>
      <c r="Y308" s="283"/>
      <c r="Z308" s="122"/>
      <c r="AB308" s="122"/>
    </row>
    <row r="309" spans="1:54" s="225" customFormat="1" ht="10.199999999999999" hidden="1" x14ac:dyDescent="0.2">
      <c r="A309" s="210" t="s">
        <v>375</v>
      </c>
      <c r="B309" s="211" t="s">
        <v>303</v>
      </c>
      <c r="C309" s="212">
        <v>15000</v>
      </c>
      <c r="D309" s="212">
        <f>E309-C309</f>
        <v>-15000</v>
      </c>
      <c r="E309" s="212">
        <v>0</v>
      </c>
      <c r="F309" s="212">
        <v>0</v>
      </c>
      <c r="G309" s="226"/>
      <c r="H309" s="212">
        <v>0</v>
      </c>
      <c r="I309" s="226"/>
      <c r="J309" s="226"/>
      <c r="K309" s="223"/>
      <c r="L309" s="224"/>
      <c r="M309" s="224"/>
      <c r="N309" s="267"/>
      <c r="O309" s="282"/>
      <c r="P309" s="224"/>
      <c r="Q309" s="282"/>
      <c r="R309" s="224"/>
      <c r="T309" s="224"/>
      <c r="V309" s="267"/>
      <c r="W309" s="282"/>
      <c r="X309" s="224"/>
      <c r="Y309" s="282"/>
      <c r="Z309" s="224"/>
      <c r="AB309" s="224"/>
    </row>
    <row r="310" spans="1:54" s="225" customFormat="1" ht="10.199999999999999" x14ac:dyDescent="0.2">
      <c r="A310" s="210"/>
      <c r="B310" s="211"/>
      <c r="C310" s="212"/>
      <c r="D310" s="212"/>
      <c r="E310" s="212"/>
      <c r="F310" s="212"/>
      <c r="G310" s="226"/>
      <c r="H310" s="212"/>
      <c r="I310" s="226"/>
      <c r="J310" s="226"/>
      <c r="K310" s="223"/>
      <c r="L310" s="224"/>
      <c r="M310" s="224"/>
      <c r="N310" s="267"/>
      <c r="O310" s="282"/>
      <c r="P310" s="224"/>
      <c r="Q310" s="282"/>
      <c r="R310" s="224"/>
      <c r="T310" s="224"/>
      <c r="V310" s="267"/>
      <c r="W310" s="282"/>
      <c r="X310" s="224"/>
      <c r="Y310" s="282"/>
      <c r="Z310" s="224"/>
      <c r="AB310" s="224"/>
    </row>
    <row r="311" spans="1:54" s="19" customFormat="1" ht="16.8" customHeight="1" x14ac:dyDescent="0.25">
      <c r="A311" s="179" t="s">
        <v>376</v>
      </c>
      <c r="B311" s="289" t="s">
        <v>377</v>
      </c>
      <c r="C311" s="181">
        <f t="shared" ref="C311:K312" si="165">C312</f>
        <v>5650</v>
      </c>
      <c r="D311" s="181">
        <f t="shared" si="165"/>
        <v>-2825</v>
      </c>
      <c r="E311" s="181">
        <f t="shared" si="165"/>
        <v>2825</v>
      </c>
      <c r="F311" s="182">
        <f t="shared" si="165"/>
        <v>2825</v>
      </c>
      <c r="G311" s="182">
        <f t="shared" si="165"/>
        <v>0</v>
      </c>
      <c r="H311" s="182">
        <f t="shared" si="165"/>
        <v>0</v>
      </c>
      <c r="I311" s="182">
        <f t="shared" si="165"/>
        <v>0</v>
      </c>
      <c r="J311" s="182">
        <f t="shared" si="165"/>
        <v>0</v>
      </c>
      <c r="K311" s="182">
        <f t="shared" si="165"/>
        <v>0</v>
      </c>
      <c r="L311" s="209"/>
      <c r="M311" s="209"/>
      <c r="N311" s="243"/>
      <c r="O311" s="209"/>
      <c r="P311" s="209"/>
      <c r="Q311" s="209"/>
      <c r="R311" s="209"/>
      <c r="T311" s="209"/>
      <c r="V311" s="243"/>
      <c r="W311" s="209"/>
      <c r="X311" s="209"/>
      <c r="Y311" s="209"/>
      <c r="Z311" s="209"/>
      <c r="AB311" s="209"/>
    </row>
    <row r="312" spans="1:54" s="7" customFormat="1" x14ac:dyDescent="0.25">
      <c r="A312" s="183">
        <v>3</v>
      </c>
      <c r="B312" s="184" t="s">
        <v>162</v>
      </c>
      <c r="C312" s="185">
        <f t="shared" si="165"/>
        <v>5650</v>
      </c>
      <c r="D312" s="185">
        <f t="shared" si="165"/>
        <v>-2825</v>
      </c>
      <c r="E312" s="185">
        <f t="shared" si="165"/>
        <v>2825</v>
      </c>
      <c r="F312" s="185">
        <f t="shared" si="165"/>
        <v>2825</v>
      </c>
      <c r="G312" s="185">
        <f t="shared" si="165"/>
        <v>0</v>
      </c>
      <c r="H312" s="185">
        <f t="shared" si="165"/>
        <v>0</v>
      </c>
      <c r="I312" s="185">
        <f t="shared" si="165"/>
        <v>0</v>
      </c>
      <c r="J312" s="185">
        <f t="shared" si="165"/>
        <v>0</v>
      </c>
      <c r="K312" s="185">
        <f t="shared" si="165"/>
        <v>0</v>
      </c>
      <c r="L312" s="122"/>
      <c r="M312" s="122"/>
      <c r="N312" s="228"/>
      <c r="O312" s="122"/>
      <c r="P312" s="122"/>
      <c r="Q312" s="122"/>
      <c r="R312" s="122"/>
      <c r="T312" s="122"/>
      <c r="V312" s="228"/>
      <c r="W312" s="122"/>
      <c r="X312" s="122"/>
      <c r="Y312" s="122"/>
      <c r="Z312" s="122"/>
      <c r="AB312" s="122"/>
    </row>
    <row r="313" spans="1:54" s="187" customFormat="1" x14ac:dyDescent="0.25">
      <c r="A313" s="183">
        <v>32</v>
      </c>
      <c r="B313" s="184" t="s">
        <v>22</v>
      </c>
      <c r="C313" s="185">
        <f t="shared" ref="C313:K313" si="166">C319</f>
        <v>5650</v>
      </c>
      <c r="D313" s="185">
        <f t="shared" ref="D313" si="167">D319</f>
        <v>-2825</v>
      </c>
      <c r="E313" s="185">
        <f t="shared" ref="E313" si="168">E319</f>
        <v>2825</v>
      </c>
      <c r="F313" s="185">
        <f t="shared" si="166"/>
        <v>2825</v>
      </c>
      <c r="G313" s="185">
        <f t="shared" si="166"/>
        <v>0</v>
      </c>
      <c r="H313" s="185">
        <f t="shared" si="166"/>
        <v>0</v>
      </c>
      <c r="I313" s="185">
        <f t="shared" si="166"/>
        <v>0</v>
      </c>
      <c r="J313" s="185">
        <f t="shared" si="166"/>
        <v>0</v>
      </c>
      <c r="K313" s="262">
        <f t="shared" si="166"/>
        <v>0</v>
      </c>
      <c r="L313" s="122"/>
      <c r="M313" s="122"/>
      <c r="N313" s="228"/>
      <c r="O313" s="122"/>
      <c r="P313" s="122"/>
      <c r="Q313" s="122"/>
      <c r="R313" s="122"/>
      <c r="S313" s="7"/>
      <c r="T313" s="122"/>
      <c r="U313" s="7"/>
      <c r="V313" s="228"/>
      <c r="W313" s="122"/>
      <c r="X313" s="122"/>
      <c r="Y313" s="122"/>
      <c r="Z313" s="122"/>
      <c r="AA313" s="7"/>
      <c r="AB313" s="122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1:54" s="7" customFormat="1" hidden="1" x14ac:dyDescent="0.25">
      <c r="A314" s="197">
        <v>3211</v>
      </c>
      <c r="B314" s="198" t="s">
        <v>170</v>
      </c>
      <c r="C314" s="201"/>
      <c r="D314" s="201"/>
      <c r="E314" s="201"/>
      <c r="F314" s="201"/>
      <c r="G314" s="201"/>
      <c r="H314" s="201"/>
      <c r="I314" s="201"/>
      <c r="J314" s="201"/>
      <c r="K314" s="171"/>
      <c r="L314" s="122"/>
      <c r="M314" s="122"/>
      <c r="N314" s="228"/>
      <c r="O314" s="122"/>
      <c r="P314" s="122"/>
      <c r="Q314" s="122"/>
      <c r="R314" s="122"/>
      <c r="T314" s="122"/>
      <c r="V314" s="228"/>
      <c r="W314" s="122"/>
      <c r="X314" s="122"/>
      <c r="Y314" s="122"/>
      <c r="Z314" s="122"/>
      <c r="AB314" s="122"/>
    </row>
    <row r="315" spans="1:54" s="7" customFormat="1" ht="22.8" hidden="1" x14ac:dyDescent="0.25">
      <c r="A315" s="197">
        <v>3212</v>
      </c>
      <c r="B315" s="198" t="s">
        <v>183</v>
      </c>
      <c r="C315" s="201"/>
      <c r="D315" s="201"/>
      <c r="E315" s="201"/>
      <c r="F315" s="201"/>
      <c r="G315" s="201"/>
      <c r="H315" s="201"/>
      <c r="I315" s="201"/>
      <c r="J315" s="201"/>
      <c r="K315" s="171"/>
      <c r="L315" s="122"/>
      <c r="M315" s="122"/>
      <c r="N315" s="228"/>
      <c r="O315" s="122"/>
      <c r="P315" s="122"/>
      <c r="Q315" s="122"/>
      <c r="R315" s="122"/>
      <c r="T315" s="122"/>
      <c r="V315" s="228"/>
      <c r="W315" s="122"/>
      <c r="X315" s="122"/>
      <c r="Y315" s="122"/>
      <c r="Z315" s="122"/>
      <c r="AB315" s="122"/>
    </row>
    <row r="316" spans="1:54" s="7" customFormat="1" hidden="1" x14ac:dyDescent="0.25">
      <c r="A316" s="197">
        <v>3213</v>
      </c>
      <c r="B316" s="198" t="s">
        <v>184</v>
      </c>
      <c r="C316" s="201"/>
      <c r="D316" s="201"/>
      <c r="E316" s="201"/>
      <c r="F316" s="201"/>
      <c r="G316" s="201"/>
      <c r="H316" s="201"/>
      <c r="I316" s="201"/>
      <c r="J316" s="201"/>
      <c r="K316" s="171"/>
      <c r="L316" s="122"/>
      <c r="M316" s="122"/>
      <c r="N316" s="228"/>
      <c r="O316" s="122"/>
      <c r="P316" s="122"/>
      <c r="Q316" s="122"/>
      <c r="R316" s="122"/>
      <c r="T316" s="122"/>
      <c r="V316" s="228"/>
      <c r="W316" s="122"/>
      <c r="X316" s="122"/>
      <c r="Y316" s="122"/>
      <c r="Z316" s="122"/>
      <c r="AB316" s="122"/>
    </row>
    <row r="317" spans="1:54" s="7" customFormat="1" hidden="1" x14ac:dyDescent="0.25">
      <c r="A317" s="197">
        <v>3214</v>
      </c>
      <c r="B317" s="198" t="s">
        <v>189</v>
      </c>
      <c r="C317" s="201"/>
      <c r="D317" s="201"/>
      <c r="E317" s="201"/>
      <c r="F317" s="201"/>
      <c r="G317" s="201"/>
      <c r="H317" s="201"/>
      <c r="I317" s="201"/>
      <c r="J317" s="201"/>
      <c r="K317" s="171"/>
      <c r="L317" s="122"/>
      <c r="M317" s="122"/>
      <c r="N317" s="228"/>
      <c r="O317" s="122"/>
      <c r="P317" s="122"/>
      <c r="Q317" s="122"/>
      <c r="R317" s="122"/>
      <c r="T317" s="122"/>
      <c r="V317" s="228"/>
      <c r="W317" s="122"/>
      <c r="X317" s="122"/>
      <c r="Y317" s="122"/>
      <c r="Z317" s="122"/>
      <c r="AB317" s="122"/>
    </row>
    <row r="318" spans="1:54" s="7" customFormat="1" hidden="1" x14ac:dyDescent="0.25">
      <c r="A318" s="197">
        <v>3221</v>
      </c>
      <c r="B318" s="198" t="s">
        <v>190</v>
      </c>
      <c r="C318" s="201"/>
      <c r="D318" s="201"/>
      <c r="E318" s="201"/>
      <c r="F318" s="201"/>
      <c r="G318" s="201"/>
      <c r="H318" s="201"/>
      <c r="I318" s="201"/>
      <c r="J318" s="201"/>
      <c r="K318" s="171"/>
      <c r="L318" s="122"/>
      <c r="M318" s="122"/>
      <c r="N318" s="228"/>
      <c r="O318" s="122"/>
      <c r="P318" s="122"/>
      <c r="Q318" s="122"/>
      <c r="R318" s="122"/>
      <c r="T318" s="122"/>
      <c r="V318" s="228"/>
      <c r="W318" s="122"/>
      <c r="X318" s="122"/>
      <c r="Y318" s="122"/>
      <c r="Z318" s="122"/>
      <c r="AB318" s="122"/>
    </row>
    <row r="319" spans="1:54" s="7" customFormat="1" x14ac:dyDescent="0.25">
      <c r="A319" s="199" t="s">
        <v>44</v>
      </c>
      <c r="B319" s="311" t="s">
        <v>24</v>
      </c>
      <c r="C319" s="201">
        <f t="shared" ref="C319:K320" si="169">C320</f>
        <v>5650</v>
      </c>
      <c r="D319" s="201">
        <f t="shared" si="169"/>
        <v>-2825</v>
      </c>
      <c r="E319" s="201">
        <f t="shared" si="169"/>
        <v>2825</v>
      </c>
      <c r="F319" s="201">
        <f t="shared" si="169"/>
        <v>2825</v>
      </c>
      <c r="G319" s="201">
        <f t="shared" si="169"/>
        <v>0</v>
      </c>
      <c r="H319" s="201">
        <f t="shared" si="169"/>
        <v>0</v>
      </c>
      <c r="I319" s="201">
        <f t="shared" si="169"/>
        <v>0</v>
      </c>
      <c r="J319" s="201">
        <f t="shared" si="169"/>
        <v>0</v>
      </c>
      <c r="K319" s="201">
        <f t="shared" si="169"/>
        <v>0</v>
      </c>
      <c r="L319" s="122"/>
      <c r="M319" s="122"/>
      <c r="N319" s="228"/>
      <c r="O319" s="283"/>
      <c r="P319" s="122"/>
      <c r="Q319" s="122"/>
      <c r="R319" s="122"/>
      <c r="T319" s="122"/>
      <c r="V319" s="228"/>
      <c r="W319" s="283"/>
      <c r="X319" s="122"/>
      <c r="Y319" s="122"/>
      <c r="Z319" s="122"/>
      <c r="AB319" s="122"/>
    </row>
    <row r="320" spans="1:54" s="7" customFormat="1" hidden="1" x14ac:dyDescent="0.25">
      <c r="A320" s="199">
        <v>3222</v>
      </c>
      <c r="B320" s="200" t="s">
        <v>201</v>
      </c>
      <c r="C320" s="201">
        <f>C321</f>
        <v>5650</v>
      </c>
      <c r="D320" s="201">
        <f t="shared" si="169"/>
        <v>-2825</v>
      </c>
      <c r="E320" s="201">
        <f t="shared" si="169"/>
        <v>2825</v>
      </c>
      <c r="F320" s="201">
        <f t="shared" si="169"/>
        <v>2825</v>
      </c>
      <c r="G320" s="201">
        <f t="shared" si="169"/>
        <v>0</v>
      </c>
      <c r="H320" s="201">
        <f t="shared" si="169"/>
        <v>0</v>
      </c>
      <c r="I320" s="201">
        <f t="shared" si="169"/>
        <v>0</v>
      </c>
      <c r="J320" s="201">
        <f t="shared" si="169"/>
        <v>0</v>
      </c>
      <c r="K320" s="201">
        <f t="shared" si="169"/>
        <v>0</v>
      </c>
      <c r="L320" s="122"/>
      <c r="M320" s="122"/>
      <c r="N320" s="228"/>
      <c r="O320" s="283"/>
      <c r="P320" s="122"/>
      <c r="Q320" s="283"/>
      <c r="R320" s="122"/>
      <c r="T320" s="122"/>
      <c r="V320" s="228"/>
      <c r="W320" s="283"/>
      <c r="X320" s="122"/>
      <c r="Y320" s="283"/>
      <c r="Z320" s="122"/>
      <c r="AB320" s="122"/>
    </row>
    <row r="321" spans="1:56" s="225" customFormat="1" ht="10.199999999999999" hidden="1" x14ac:dyDescent="0.2">
      <c r="A321" s="203" t="s">
        <v>204</v>
      </c>
      <c r="B321" s="204" t="s">
        <v>205</v>
      </c>
      <c r="C321" s="212">
        <v>5650</v>
      </c>
      <c r="D321" s="212">
        <f>E321-C321</f>
        <v>-2825</v>
      </c>
      <c r="E321" s="212">
        <v>2825</v>
      </c>
      <c r="F321" s="212">
        <v>2825</v>
      </c>
      <c r="G321" s="212"/>
      <c r="H321" s="212"/>
      <c r="I321" s="212"/>
      <c r="J321" s="212"/>
      <c r="K321" s="214"/>
      <c r="L321" s="215"/>
      <c r="M321" s="215"/>
      <c r="N321" s="267"/>
      <c r="O321" s="282"/>
      <c r="P321" s="282"/>
      <c r="Q321" s="282"/>
      <c r="R321" s="215"/>
      <c r="T321" s="215"/>
      <c r="V321" s="267"/>
      <c r="W321" s="282"/>
      <c r="X321" s="282"/>
      <c r="Y321" s="282"/>
      <c r="Z321" s="215"/>
      <c r="AB321" s="215"/>
    </row>
    <row r="322" spans="1:56" s="225" customFormat="1" ht="10.199999999999999" x14ac:dyDescent="0.2">
      <c r="A322" s="210"/>
      <c r="B322" s="211"/>
      <c r="C322" s="212"/>
      <c r="D322" s="212"/>
      <c r="E322" s="212"/>
      <c r="F322" s="212"/>
      <c r="G322" s="212"/>
      <c r="H322" s="212"/>
      <c r="I322" s="212"/>
      <c r="J322" s="212"/>
      <c r="K322" s="214"/>
      <c r="L322" s="215"/>
      <c r="M322" s="215"/>
      <c r="N322" s="267"/>
      <c r="O322" s="282"/>
      <c r="P322" s="282"/>
      <c r="Q322" s="282"/>
      <c r="R322" s="215"/>
      <c r="T322" s="215"/>
      <c r="V322" s="267"/>
      <c r="W322" s="282"/>
      <c r="X322" s="282"/>
      <c r="Y322" s="282"/>
      <c r="Z322" s="215"/>
      <c r="AB322" s="215"/>
    </row>
    <row r="323" spans="1:56" s="19" customFormat="1" ht="26.4" x14ac:dyDescent="0.25">
      <c r="A323" s="179" t="s">
        <v>405</v>
      </c>
      <c r="B323" s="289" t="s">
        <v>406</v>
      </c>
      <c r="C323" s="181">
        <f t="shared" ref="C323:K323" si="170">C324</f>
        <v>0</v>
      </c>
      <c r="D323" s="181">
        <f t="shared" si="170"/>
        <v>6000</v>
      </c>
      <c r="E323" s="181">
        <f t="shared" si="170"/>
        <v>6000</v>
      </c>
      <c r="F323" s="182">
        <f t="shared" si="170"/>
        <v>6000</v>
      </c>
      <c r="G323" s="182">
        <f t="shared" si="170"/>
        <v>0</v>
      </c>
      <c r="H323" s="182">
        <f t="shared" si="170"/>
        <v>0</v>
      </c>
      <c r="I323" s="182">
        <f t="shared" si="170"/>
        <v>0</v>
      </c>
      <c r="J323" s="182">
        <f t="shared" si="170"/>
        <v>0</v>
      </c>
      <c r="K323" s="182">
        <f t="shared" si="170"/>
        <v>0</v>
      </c>
      <c r="L323" s="209"/>
      <c r="M323" s="209"/>
      <c r="N323" s="243"/>
      <c r="O323" s="209"/>
      <c r="P323" s="209"/>
      <c r="Q323" s="209"/>
      <c r="R323" s="209"/>
      <c r="T323" s="209"/>
      <c r="V323" s="243"/>
      <c r="W323" s="209"/>
      <c r="X323" s="209"/>
      <c r="Y323" s="209"/>
      <c r="Z323" s="209"/>
      <c r="AB323" s="209"/>
    </row>
    <row r="324" spans="1:56" s="187" customFormat="1" x14ac:dyDescent="0.25">
      <c r="A324" s="183">
        <v>32</v>
      </c>
      <c r="B324" s="184" t="s">
        <v>22</v>
      </c>
      <c r="C324" s="185">
        <f t="shared" ref="C324:K324" si="171">C325+C334+C358</f>
        <v>0</v>
      </c>
      <c r="D324" s="185">
        <f t="shared" si="171"/>
        <v>6000</v>
      </c>
      <c r="E324" s="185">
        <f t="shared" si="171"/>
        <v>6000</v>
      </c>
      <c r="F324" s="186">
        <f t="shared" si="171"/>
        <v>6000</v>
      </c>
      <c r="G324" s="186">
        <f t="shared" si="171"/>
        <v>0</v>
      </c>
      <c r="H324" s="186">
        <f t="shared" si="171"/>
        <v>0</v>
      </c>
      <c r="I324" s="186">
        <f t="shared" si="171"/>
        <v>0</v>
      </c>
      <c r="J324" s="186">
        <f t="shared" si="171"/>
        <v>0</v>
      </c>
      <c r="K324" s="186">
        <f t="shared" si="171"/>
        <v>0</v>
      </c>
      <c r="L324" s="122"/>
      <c r="M324" s="122"/>
      <c r="N324" s="228"/>
      <c r="O324" s="122"/>
      <c r="P324" s="122"/>
      <c r="Q324" s="122"/>
      <c r="R324" s="122"/>
      <c r="S324" s="7"/>
      <c r="T324" s="122"/>
      <c r="U324" s="7"/>
      <c r="V324" s="228"/>
      <c r="W324" s="122"/>
      <c r="X324" s="122"/>
      <c r="Y324" s="122"/>
      <c r="Z324" s="122"/>
      <c r="AA324" s="7"/>
      <c r="AB324" s="122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</row>
    <row r="325" spans="1:56" s="7" customFormat="1" x14ac:dyDescent="0.25">
      <c r="A325" s="199" t="s">
        <v>44</v>
      </c>
      <c r="B325" s="311" t="s">
        <v>24</v>
      </c>
      <c r="C325" s="201">
        <f t="shared" ref="C325:K326" si="172">C326</f>
        <v>0</v>
      </c>
      <c r="D325" s="201">
        <f t="shared" si="172"/>
        <v>6000</v>
      </c>
      <c r="E325" s="201">
        <f t="shared" si="172"/>
        <v>6000</v>
      </c>
      <c r="F325" s="202">
        <f t="shared" si="172"/>
        <v>6000</v>
      </c>
      <c r="G325" s="202">
        <f t="shared" si="172"/>
        <v>0</v>
      </c>
      <c r="H325" s="202">
        <f t="shared" si="172"/>
        <v>0</v>
      </c>
      <c r="I325" s="202">
        <f t="shared" si="172"/>
        <v>0</v>
      </c>
      <c r="J325" s="202">
        <f t="shared" si="172"/>
        <v>0</v>
      </c>
      <c r="K325" s="171">
        <f t="shared" si="172"/>
        <v>0</v>
      </c>
      <c r="L325" s="122"/>
      <c r="M325" s="122"/>
      <c r="N325" s="228"/>
      <c r="O325" s="122"/>
      <c r="P325" s="122"/>
      <c r="Q325" s="122"/>
      <c r="R325" s="122"/>
      <c r="T325" s="122"/>
      <c r="V325" s="228"/>
      <c r="W325" s="122"/>
      <c r="X325" s="122"/>
      <c r="Y325" s="122"/>
      <c r="Z325" s="122"/>
      <c r="AB325" s="122"/>
    </row>
    <row r="326" spans="1:56" s="111" customFormat="1" hidden="1" x14ac:dyDescent="0.25">
      <c r="A326" s="199">
        <v>3221</v>
      </c>
      <c r="B326" s="200" t="s">
        <v>190</v>
      </c>
      <c r="C326" s="201">
        <f>C327</f>
        <v>0</v>
      </c>
      <c r="D326" s="201">
        <f t="shared" si="172"/>
        <v>6000</v>
      </c>
      <c r="E326" s="201">
        <f t="shared" si="172"/>
        <v>6000</v>
      </c>
      <c r="F326" s="201">
        <f t="shared" si="172"/>
        <v>6000</v>
      </c>
      <c r="G326" s="201">
        <f t="shared" si="172"/>
        <v>0</v>
      </c>
      <c r="H326" s="201">
        <f t="shared" si="172"/>
        <v>0</v>
      </c>
      <c r="I326" s="201">
        <f t="shared" si="172"/>
        <v>0</v>
      </c>
      <c r="J326" s="201">
        <f t="shared" si="172"/>
        <v>0</v>
      </c>
      <c r="K326" s="201">
        <f t="shared" si="172"/>
        <v>0</v>
      </c>
      <c r="L326" s="228"/>
      <c r="M326" s="228"/>
      <c r="N326" s="228"/>
      <c r="O326" s="283"/>
      <c r="P326" s="228"/>
      <c r="Q326" s="283"/>
      <c r="R326" s="228"/>
      <c r="T326" s="228"/>
      <c r="V326" s="228"/>
      <c r="W326" s="283"/>
      <c r="X326" s="228"/>
      <c r="Y326" s="283"/>
      <c r="Z326" s="228"/>
      <c r="AB326" s="228"/>
    </row>
    <row r="327" spans="1:56" s="216" customFormat="1" ht="10.199999999999999" hidden="1" x14ac:dyDescent="0.2">
      <c r="A327" s="203" t="s">
        <v>199</v>
      </c>
      <c r="B327" s="211" t="s">
        <v>200</v>
      </c>
      <c r="C327" s="212">
        <v>0</v>
      </c>
      <c r="D327" s="212">
        <f>E327-C327</f>
        <v>6000</v>
      </c>
      <c r="E327" s="212">
        <v>6000</v>
      </c>
      <c r="F327" s="212">
        <v>6000</v>
      </c>
      <c r="G327" s="212"/>
      <c r="H327" s="212">
        <v>0</v>
      </c>
      <c r="I327" s="212"/>
      <c r="J327" s="212"/>
      <c r="K327" s="214"/>
      <c r="L327" s="215"/>
      <c r="M327" s="215"/>
      <c r="N327" s="267"/>
      <c r="O327" s="282"/>
      <c r="P327" s="215"/>
      <c r="Q327" s="282"/>
      <c r="R327" s="215"/>
      <c r="T327" s="215"/>
      <c r="V327" s="267"/>
      <c r="W327" s="282"/>
      <c r="X327" s="215"/>
      <c r="Y327" s="282"/>
      <c r="Z327" s="215"/>
      <c r="AB327" s="215"/>
    </row>
    <row r="328" spans="1:56" x14ac:dyDescent="0.25">
      <c r="A328" s="269"/>
      <c r="B328" s="270"/>
      <c r="C328" s="271"/>
      <c r="D328" s="271"/>
      <c r="E328" s="271"/>
      <c r="F328" s="155"/>
      <c r="G328" s="155"/>
      <c r="H328" s="155"/>
      <c r="I328" s="155"/>
      <c r="J328" s="155"/>
      <c r="K328" s="155"/>
      <c r="L328" s="155"/>
      <c r="M328" s="155"/>
      <c r="O328" s="155"/>
      <c r="P328" s="155"/>
      <c r="Q328" s="155"/>
      <c r="R328" s="155"/>
      <c r="T328" s="155"/>
      <c r="W328" s="155"/>
      <c r="X328" s="155"/>
      <c r="Y328" s="155"/>
      <c r="Z328" s="155"/>
      <c r="AB328" s="155"/>
    </row>
    <row r="329" spans="1:56" x14ac:dyDescent="0.25">
      <c r="A329" s="269"/>
      <c r="B329" s="270"/>
      <c r="C329" s="271"/>
      <c r="D329" s="271"/>
      <c r="E329" s="271"/>
      <c r="F329" s="155"/>
      <c r="G329" s="155"/>
      <c r="H329" s="155"/>
      <c r="I329" s="155"/>
      <c r="J329" s="155"/>
      <c r="K329" s="155"/>
      <c r="L329" s="155"/>
      <c r="M329" s="155"/>
      <c r="O329" s="155"/>
      <c r="P329" s="155"/>
      <c r="Q329" s="155"/>
      <c r="R329" s="155"/>
      <c r="T329" s="155"/>
      <c r="W329" s="155"/>
      <c r="X329" s="155"/>
      <c r="Y329" s="155"/>
      <c r="Z329" s="155"/>
      <c r="AB329" s="155"/>
    </row>
    <row r="330" spans="1:56" x14ac:dyDescent="0.25">
      <c r="A330" s="269"/>
      <c r="B330" s="270"/>
      <c r="C330" s="271"/>
      <c r="D330" s="271"/>
      <c r="E330" s="271"/>
      <c r="F330" s="155"/>
      <c r="G330" s="155"/>
      <c r="H330" s="155"/>
      <c r="I330" s="155"/>
      <c r="J330" s="155"/>
      <c r="K330" s="155"/>
      <c r="L330" s="155"/>
      <c r="M330" s="155"/>
      <c r="O330" s="155"/>
      <c r="P330" s="155"/>
      <c r="Q330" s="155"/>
      <c r="R330" s="155"/>
      <c r="T330" s="155"/>
      <c r="W330" s="155"/>
      <c r="X330" s="155"/>
      <c r="Y330" s="155"/>
      <c r="Z330" s="155"/>
      <c r="AB330" s="155"/>
    </row>
    <row r="331" spans="1:56" x14ac:dyDescent="0.25">
      <c r="A331" s="269"/>
      <c r="B331" s="270"/>
      <c r="C331" s="271"/>
      <c r="D331" s="271"/>
      <c r="E331" s="271"/>
      <c r="F331" s="155"/>
      <c r="G331" s="155"/>
      <c r="H331" s="155"/>
      <c r="I331" s="155"/>
      <c r="J331" s="155"/>
      <c r="K331" s="155"/>
      <c r="L331" s="155"/>
      <c r="M331" s="155"/>
      <c r="O331" s="155"/>
      <c r="P331" s="155"/>
      <c r="Q331" s="155"/>
      <c r="R331" s="155"/>
      <c r="T331" s="155"/>
      <c r="W331" s="155"/>
      <c r="X331" s="155"/>
      <c r="Y331" s="155"/>
      <c r="Z331" s="155"/>
      <c r="AB331" s="155"/>
    </row>
    <row r="332" spans="1:56" x14ac:dyDescent="0.25">
      <c r="A332" s="269"/>
      <c r="B332" s="270"/>
      <c r="C332" s="271"/>
      <c r="D332" s="271"/>
      <c r="E332" s="271"/>
      <c r="F332" s="155"/>
      <c r="G332" s="155"/>
      <c r="H332" s="155"/>
      <c r="I332" s="155"/>
      <c r="J332" s="155"/>
      <c r="K332" s="155"/>
      <c r="L332" s="155"/>
      <c r="M332" s="155"/>
      <c r="O332" s="155"/>
      <c r="P332" s="155"/>
      <c r="Q332" s="155"/>
      <c r="R332" s="155"/>
      <c r="T332" s="155"/>
      <c r="W332" s="155"/>
      <c r="X332" s="155"/>
      <c r="Y332" s="155"/>
      <c r="Z332" s="155"/>
      <c r="AB332" s="155"/>
    </row>
    <row r="333" spans="1:56" x14ac:dyDescent="0.25">
      <c r="A333" s="269"/>
      <c r="B333" s="270"/>
      <c r="C333" s="271"/>
      <c r="D333" s="271"/>
      <c r="E333" s="271"/>
      <c r="F333" s="155"/>
      <c r="G333" s="155"/>
      <c r="H333" s="155"/>
      <c r="I333" s="155"/>
      <c r="J333" s="155"/>
      <c r="K333" s="155"/>
      <c r="L333" s="155"/>
      <c r="M333" s="155"/>
      <c r="O333" s="155"/>
      <c r="P333" s="155"/>
      <c r="Q333" s="155"/>
      <c r="R333" s="155"/>
      <c r="T333" s="155"/>
      <c r="W333" s="155"/>
      <c r="X333" s="155"/>
      <c r="Y333" s="155"/>
      <c r="Z333" s="155"/>
      <c r="AB333" s="155"/>
    </row>
    <row r="334" spans="1:56" x14ac:dyDescent="0.25">
      <c r="A334" s="269"/>
      <c r="B334" s="270"/>
      <c r="C334" s="271"/>
      <c r="D334" s="271"/>
      <c r="E334" s="271"/>
      <c r="F334" s="155"/>
      <c r="G334" s="155"/>
      <c r="H334" s="155"/>
      <c r="I334" s="155"/>
      <c r="J334" s="155"/>
      <c r="K334" s="155"/>
      <c r="L334" s="155"/>
      <c r="M334" s="155"/>
      <c r="O334" s="155"/>
      <c r="P334" s="155"/>
      <c r="Q334" s="155"/>
      <c r="R334" s="155"/>
      <c r="T334" s="155"/>
      <c r="W334" s="155"/>
      <c r="X334" s="155"/>
      <c r="Y334" s="155"/>
      <c r="Z334" s="155"/>
      <c r="AB334" s="155"/>
    </row>
    <row r="335" spans="1:56" x14ac:dyDescent="0.25">
      <c r="A335" s="269"/>
      <c r="B335" s="270"/>
      <c r="C335" s="271"/>
      <c r="D335" s="271"/>
      <c r="E335" s="271"/>
      <c r="F335" s="155"/>
      <c r="G335" s="155"/>
      <c r="H335" s="155"/>
      <c r="I335" s="155"/>
      <c r="J335" s="155"/>
      <c r="K335" s="155"/>
      <c r="L335" s="155"/>
      <c r="M335" s="155"/>
      <c r="O335" s="155"/>
      <c r="P335" s="155"/>
      <c r="Q335" s="155"/>
      <c r="R335" s="155"/>
      <c r="T335" s="155"/>
      <c r="W335" s="155"/>
      <c r="X335" s="155"/>
      <c r="Y335" s="155"/>
      <c r="Z335" s="155"/>
      <c r="AB335" s="155"/>
    </row>
    <row r="336" spans="1:56" x14ac:dyDescent="0.25">
      <c r="A336" s="269"/>
      <c r="B336" s="270"/>
      <c r="C336" s="271"/>
      <c r="D336" s="271"/>
      <c r="E336" s="271"/>
      <c r="F336" s="155"/>
      <c r="G336" s="155"/>
      <c r="H336" s="155"/>
      <c r="I336" s="155"/>
      <c r="J336" s="155"/>
      <c r="K336" s="155"/>
      <c r="L336" s="155"/>
      <c r="M336" s="155"/>
      <c r="O336" s="155"/>
      <c r="P336" s="155"/>
      <c r="Q336" s="155"/>
      <c r="R336" s="155"/>
      <c r="T336" s="155"/>
      <c r="W336" s="155"/>
      <c r="X336" s="155"/>
      <c r="Y336" s="155"/>
      <c r="Z336" s="155"/>
      <c r="AB336" s="155"/>
    </row>
    <row r="337" spans="1:28" x14ac:dyDescent="0.25">
      <c r="A337" s="269"/>
      <c r="B337" s="270"/>
      <c r="C337" s="271"/>
      <c r="D337" s="271"/>
      <c r="E337" s="271"/>
      <c r="F337" s="155"/>
      <c r="G337" s="155"/>
      <c r="H337" s="155"/>
      <c r="I337" s="155"/>
      <c r="J337" s="155"/>
      <c r="K337" s="155"/>
      <c r="L337" s="155"/>
      <c r="M337" s="155"/>
      <c r="O337" s="155"/>
      <c r="P337" s="155"/>
      <c r="Q337" s="155"/>
      <c r="R337" s="155"/>
      <c r="T337" s="155"/>
      <c r="W337" s="155"/>
      <c r="X337" s="155"/>
      <c r="Y337" s="155"/>
      <c r="Z337" s="155"/>
      <c r="AB337" s="155"/>
    </row>
    <row r="338" spans="1:28" x14ac:dyDescent="0.25">
      <c r="A338" s="269"/>
      <c r="B338" s="270"/>
      <c r="C338" s="271"/>
      <c r="D338" s="271"/>
      <c r="E338" s="271"/>
      <c r="F338" s="155"/>
      <c r="G338" s="155"/>
      <c r="H338" s="155"/>
      <c r="I338" s="155"/>
      <c r="J338" s="155"/>
      <c r="K338" s="155"/>
      <c r="L338" s="155"/>
      <c r="M338" s="155"/>
      <c r="O338" s="155"/>
      <c r="P338" s="155"/>
      <c r="Q338" s="155"/>
      <c r="R338" s="155"/>
      <c r="T338" s="155"/>
      <c r="W338" s="155"/>
      <c r="X338" s="155"/>
      <c r="Y338" s="155"/>
      <c r="Z338" s="155"/>
      <c r="AB338" s="155"/>
    </row>
    <row r="339" spans="1:28" x14ac:dyDescent="0.25">
      <c r="A339" s="269"/>
      <c r="B339" s="270"/>
      <c r="C339" s="271"/>
      <c r="D339" s="271"/>
      <c r="E339" s="271"/>
      <c r="F339" s="155"/>
      <c r="G339" s="155"/>
      <c r="H339" s="155"/>
      <c r="I339" s="155"/>
      <c r="J339" s="155"/>
      <c r="K339" s="155"/>
      <c r="L339" s="155"/>
      <c r="M339" s="155"/>
      <c r="O339" s="155"/>
      <c r="P339" s="155"/>
      <c r="Q339" s="155"/>
      <c r="R339" s="155"/>
      <c r="T339" s="155"/>
      <c r="W339" s="155"/>
      <c r="X339" s="155"/>
      <c r="Y339" s="155"/>
      <c r="Z339" s="155"/>
      <c r="AB339" s="155"/>
    </row>
    <row r="340" spans="1:28" x14ac:dyDescent="0.25">
      <c r="A340" s="269"/>
      <c r="B340" s="270"/>
      <c r="C340" s="271"/>
      <c r="D340" s="271"/>
      <c r="E340" s="271"/>
      <c r="F340" s="155"/>
      <c r="G340" s="155"/>
      <c r="H340" s="155"/>
      <c r="I340" s="155"/>
      <c r="J340" s="155"/>
      <c r="K340" s="155"/>
      <c r="L340" s="155"/>
      <c r="M340" s="155"/>
      <c r="O340" s="155"/>
      <c r="P340" s="155"/>
      <c r="Q340" s="155"/>
      <c r="R340" s="155"/>
      <c r="T340" s="155"/>
      <c r="W340" s="155"/>
      <c r="X340" s="155"/>
      <c r="Y340" s="155"/>
      <c r="Z340" s="155"/>
      <c r="AB340" s="155"/>
    </row>
    <row r="341" spans="1:28" x14ac:dyDescent="0.25">
      <c r="A341" s="269"/>
      <c r="B341" s="270"/>
      <c r="C341" s="271"/>
      <c r="D341" s="271"/>
      <c r="E341" s="271"/>
      <c r="F341" s="155"/>
      <c r="G341" s="155"/>
      <c r="H341" s="155"/>
      <c r="I341" s="155"/>
      <c r="J341" s="155"/>
      <c r="K341" s="155"/>
      <c r="L341" s="155"/>
      <c r="M341" s="155"/>
      <c r="O341" s="155"/>
      <c r="P341" s="155"/>
      <c r="Q341" s="155"/>
      <c r="R341" s="155"/>
      <c r="T341" s="155"/>
      <c r="W341" s="155"/>
      <c r="X341" s="155"/>
      <c r="Y341" s="155"/>
      <c r="Z341" s="155"/>
      <c r="AB341" s="155"/>
    </row>
    <row r="342" spans="1:28" x14ac:dyDescent="0.25">
      <c r="A342" s="269"/>
      <c r="B342" s="270"/>
      <c r="C342" s="271"/>
      <c r="D342" s="271"/>
      <c r="E342" s="271"/>
      <c r="F342" s="155"/>
      <c r="G342" s="155"/>
      <c r="H342" s="155"/>
      <c r="I342" s="155"/>
      <c r="J342" s="155"/>
      <c r="K342" s="155"/>
      <c r="L342" s="155"/>
      <c r="M342" s="155"/>
      <c r="O342" s="155"/>
      <c r="P342" s="155"/>
      <c r="Q342" s="155"/>
      <c r="R342" s="155"/>
      <c r="T342" s="155"/>
      <c r="W342" s="155"/>
      <c r="X342" s="155"/>
      <c r="Y342" s="155"/>
      <c r="Z342" s="155"/>
      <c r="AB342" s="155"/>
    </row>
    <row r="343" spans="1:28" x14ac:dyDescent="0.25">
      <c r="A343" s="269"/>
      <c r="B343" s="270"/>
      <c r="C343" s="271"/>
      <c r="D343" s="271"/>
      <c r="E343" s="271"/>
      <c r="F343" s="155"/>
      <c r="G343" s="155"/>
      <c r="H343" s="155"/>
      <c r="I343" s="155"/>
      <c r="J343" s="155"/>
      <c r="K343" s="155"/>
      <c r="L343" s="155"/>
      <c r="M343" s="155"/>
      <c r="O343" s="155"/>
      <c r="P343" s="155"/>
      <c r="Q343" s="155"/>
      <c r="R343" s="155"/>
      <c r="T343" s="155"/>
      <c r="W343" s="155"/>
      <c r="X343" s="155"/>
      <c r="Y343" s="155"/>
      <c r="Z343" s="155"/>
      <c r="AB343" s="155"/>
    </row>
    <row r="344" spans="1:28" x14ac:dyDescent="0.25">
      <c r="A344" s="269"/>
      <c r="B344" s="270"/>
      <c r="C344" s="271"/>
      <c r="D344" s="271"/>
      <c r="E344" s="271"/>
      <c r="F344" s="155"/>
      <c r="G344" s="155"/>
      <c r="H344" s="155"/>
      <c r="I344" s="155"/>
      <c r="J344" s="155"/>
      <c r="K344" s="155"/>
      <c r="L344" s="155"/>
      <c r="M344" s="155"/>
      <c r="O344" s="155"/>
      <c r="P344" s="155"/>
      <c r="Q344" s="155"/>
      <c r="R344" s="155"/>
      <c r="T344" s="155"/>
      <c r="W344" s="155"/>
      <c r="X344" s="155"/>
      <c r="Y344" s="155"/>
      <c r="Z344" s="155"/>
      <c r="AB344" s="155"/>
    </row>
    <row r="345" spans="1:28" x14ac:dyDescent="0.25">
      <c r="A345" s="269"/>
      <c r="B345" s="270"/>
      <c r="C345" s="271"/>
      <c r="D345" s="271"/>
      <c r="E345" s="271"/>
      <c r="F345" s="155"/>
      <c r="G345" s="155"/>
      <c r="H345" s="155"/>
      <c r="I345" s="155"/>
      <c r="J345" s="155"/>
      <c r="K345" s="155"/>
      <c r="L345" s="155"/>
      <c r="M345" s="155"/>
      <c r="O345" s="155"/>
      <c r="P345" s="155"/>
      <c r="Q345" s="155"/>
      <c r="R345" s="155"/>
      <c r="T345" s="155"/>
      <c r="W345" s="155"/>
      <c r="X345" s="155"/>
      <c r="Y345" s="155"/>
      <c r="Z345" s="155"/>
      <c r="AB345" s="155"/>
    </row>
    <row r="346" spans="1:28" x14ac:dyDescent="0.25">
      <c r="A346" s="269"/>
      <c r="B346" s="270"/>
      <c r="C346" s="271"/>
      <c r="D346" s="271"/>
      <c r="E346" s="271"/>
      <c r="F346" s="155"/>
      <c r="G346" s="155"/>
      <c r="H346" s="155"/>
      <c r="I346" s="155"/>
      <c r="J346" s="155"/>
      <c r="K346" s="155"/>
      <c r="L346" s="155"/>
      <c r="M346" s="155"/>
      <c r="O346" s="155"/>
      <c r="P346" s="155"/>
      <c r="Q346" s="155"/>
      <c r="R346" s="155"/>
      <c r="T346" s="155"/>
      <c r="W346" s="155"/>
      <c r="X346" s="155"/>
      <c r="Y346" s="155"/>
      <c r="Z346" s="155"/>
      <c r="AB346" s="155"/>
    </row>
    <row r="347" spans="1:28" x14ac:dyDescent="0.25">
      <c r="A347" s="269"/>
      <c r="B347" s="270"/>
      <c r="C347" s="271"/>
      <c r="D347" s="271"/>
      <c r="E347" s="271"/>
      <c r="F347" s="155"/>
      <c r="G347" s="155"/>
      <c r="H347" s="155"/>
      <c r="I347" s="155"/>
      <c r="J347" s="155"/>
      <c r="K347" s="155"/>
      <c r="L347" s="155"/>
      <c r="M347" s="155"/>
      <c r="O347" s="155"/>
      <c r="P347" s="155"/>
      <c r="Q347" s="155"/>
      <c r="R347" s="155"/>
      <c r="T347" s="155"/>
      <c r="W347" s="155"/>
      <c r="X347" s="155"/>
      <c r="Y347" s="155"/>
      <c r="Z347" s="155"/>
      <c r="AB347" s="155"/>
    </row>
    <row r="348" spans="1:28" x14ac:dyDescent="0.25">
      <c r="A348" s="269"/>
      <c r="B348" s="270"/>
      <c r="C348" s="271"/>
      <c r="D348" s="271"/>
      <c r="E348" s="271"/>
      <c r="F348" s="155"/>
      <c r="G348" s="155"/>
      <c r="H348" s="155"/>
      <c r="I348" s="155"/>
      <c r="J348" s="155"/>
      <c r="K348" s="155"/>
      <c r="L348" s="155"/>
      <c r="M348" s="155"/>
      <c r="O348" s="155"/>
      <c r="P348" s="155"/>
      <c r="Q348" s="155"/>
      <c r="R348" s="155"/>
      <c r="T348" s="155"/>
      <c r="W348" s="155"/>
      <c r="X348" s="155"/>
      <c r="Y348" s="155"/>
      <c r="Z348" s="155"/>
      <c r="AB348" s="155"/>
    </row>
    <row r="349" spans="1:28" x14ac:dyDescent="0.25">
      <c r="A349" s="269"/>
      <c r="B349" s="270"/>
      <c r="C349" s="271"/>
      <c r="D349" s="271"/>
      <c r="E349" s="271"/>
      <c r="F349" s="155"/>
      <c r="G349" s="155"/>
      <c r="H349" s="155"/>
      <c r="I349" s="155"/>
      <c r="J349" s="155"/>
      <c r="K349" s="155"/>
      <c r="L349" s="155"/>
      <c r="M349" s="155"/>
      <c r="O349" s="155"/>
      <c r="P349" s="155"/>
      <c r="Q349" s="155"/>
      <c r="R349" s="155"/>
      <c r="T349" s="155"/>
      <c r="W349" s="155"/>
      <c r="X349" s="155"/>
      <c r="Y349" s="155"/>
      <c r="Z349" s="155"/>
      <c r="AB349" s="155"/>
    </row>
    <row r="350" spans="1:28" x14ac:dyDescent="0.25">
      <c r="A350" s="269"/>
      <c r="B350" s="270"/>
      <c r="C350" s="271"/>
      <c r="D350" s="271"/>
      <c r="E350" s="271"/>
      <c r="F350" s="155"/>
      <c r="G350" s="155"/>
      <c r="H350" s="155"/>
      <c r="I350" s="155"/>
      <c r="J350" s="155"/>
      <c r="K350" s="155"/>
      <c r="L350" s="155"/>
      <c r="M350" s="155"/>
      <c r="O350" s="155"/>
      <c r="P350" s="155"/>
      <c r="Q350" s="155"/>
      <c r="R350" s="155"/>
      <c r="T350" s="155"/>
      <c r="W350" s="155"/>
      <c r="X350" s="155"/>
      <c r="Y350" s="155"/>
      <c r="Z350" s="155"/>
      <c r="AB350" s="155"/>
    </row>
    <row r="351" spans="1:28" x14ac:dyDescent="0.25">
      <c r="A351" s="269"/>
      <c r="B351" s="270"/>
      <c r="C351" s="271"/>
      <c r="D351" s="271"/>
      <c r="E351" s="271"/>
      <c r="F351" s="155"/>
      <c r="G351" s="155"/>
      <c r="H351" s="155"/>
      <c r="I351" s="155"/>
      <c r="J351" s="155"/>
      <c r="K351" s="155"/>
      <c r="L351" s="155"/>
      <c r="M351" s="155"/>
      <c r="O351" s="155"/>
      <c r="P351" s="155"/>
      <c r="Q351" s="155"/>
      <c r="R351" s="155"/>
      <c r="T351" s="155"/>
      <c r="W351" s="155"/>
      <c r="X351" s="155"/>
      <c r="Y351" s="155"/>
      <c r="Z351" s="155"/>
      <c r="AB351" s="155"/>
    </row>
    <row r="352" spans="1:28" x14ac:dyDescent="0.25">
      <c r="A352" s="269"/>
      <c r="B352" s="270"/>
      <c r="C352" s="271"/>
      <c r="D352" s="271"/>
      <c r="E352" s="271"/>
      <c r="F352" s="155"/>
      <c r="G352" s="155"/>
      <c r="H352" s="155"/>
      <c r="I352" s="155"/>
      <c r="J352" s="155"/>
      <c r="K352" s="155"/>
      <c r="L352" s="155"/>
      <c r="M352" s="155"/>
      <c r="O352" s="155"/>
      <c r="P352" s="155"/>
      <c r="Q352" s="155"/>
      <c r="R352" s="155"/>
      <c r="T352" s="155"/>
      <c r="W352" s="155"/>
      <c r="X352" s="155"/>
      <c r="Y352" s="155"/>
      <c r="Z352" s="155"/>
      <c r="AB352" s="155"/>
    </row>
    <row r="353" spans="1:28" x14ac:dyDescent="0.25">
      <c r="A353" s="269"/>
      <c r="B353" s="270"/>
      <c r="C353" s="271"/>
      <c r="D353" s="271"/>
      <c r="E353" s="271"/>
      <c r="F353" s="155"/>
      <c r="G353" s="155"/>
      <c r="H353" s="155"/>
      <c r="I353" s="155"/>
      <c r="J353" s="155"/>
      <c r="K353" s="155"/>
      <c r="L353" s="155"/>
      <c r="M353" s="155"/>
      <c r="O353" s="155"/>
      <c r="P353" s="155"/>
      <c r="Q353" s="155"/>
      <c r="R353" s="155"/>
      <c r="T353" s="155"/>
      <c r="W353" s="155"/>
      <c r="X353" s="155"/>
      <c r="Y353" s="155"/>
      <c r="Z353" s="155"/>
      <c r="AB353" s="155"/>
    </row>
    <row r="354" spans="1:28" x14ac:dyDescent="0.25">
      <c r="A354" s="269"/>
      <c r="B354" s="270"/>
      <c r="C354" s="271"/>
      <c r="D354" s="271"/>
      <c r="E354" s="271"/>
      <c r="F354" s="155"/>
      <c r="G354" s="155"/>
      <c r="H354" s="155"/>
      <c r="I354" s="155"/>
      <c r="J354" s="155"/>
      <c r="K354" s="155"/>
      <c r="L354" s="155"/>
      <c r="M354" s="155"/>
      <c r="O354" s="155"/>
      <c r="P354" s="155"/>
      <c r="Q354" s="155"/>
      <c r="R354" s="155"/>
      <c r="T354" s="155"/>
      <c r="W354" s="155"/>
      <c r="X354" s="155"/>
      <c r="Y354" s="155"/>
      <c r="Z354" s="155"/>
      <c r="AB354" s="155"/>
    </row>
    <row r="355" spans="1:28" x14ac:dyDescent="0.25">
      <c r="A355" s="269"/>
      <c r="B355" s="270"/>
      <c r="C355" s="271"/>
      <c r="D355" s="271"/>
      <c r="E355" s="271"/>
      <c r="F355" s="155"/>
      <c r="G355" s="155"/>
      <c r="H355" s="155"/>
      <c r="I355" s="155"/>
      <c r="J355" s="155"/>
      <c r="K355" s="155"/>
      <c r="L355" s="155"/>
      <c r="M355" s="155"/>
      <c r="O355" s="155"/>
      <c r="P355" s="155"/>
      <c r="Q355" s="155"/>
      <c r="R355" s="155"/>
      <c r="T355" s="155"/>
      <c r="W355" s="155"/>
      <c r="X355" s="155"/>
      <c r="Y355" s="155"/>
      <c r="Z355" s="155"/>
      <c r="AB355" s="155"/>
    </row>
    <row r="356" spans="1:28" x14ac:dyDescent="0.25">
      <c r="A356" s="269"/>
      <c r="B356" s="270"/>
      <c r="C356" s="271"/>
      <c r="D356" s="271"/>
      <c r="E356" s="271"/>
      <c r="F356" s="155"/>
      <c r="G356" s="155"/>
      <c r="H356" s="155"/>
      <c r="I356" s="155"/>
      <c r="J356" s="155"/>
      <c r="K356" s="155"/>
      <c r="L356" s="155"/>
      <c r="M356" s="155"/>
      <c r="O356" s="155"/>
      <c r="P356" s="155"/>
      <c r="Q356" s="155"/>
      <c r="R356" s="155"/>
      <c r="T356" s="155"/>
      <c r="W356" s="155"/>
      <c r="X356" s="155"/>
      <c r="Y356" s="155"/>
      <c r="Z356" s="155"/>
      <c r="AB356" s="155"/>
    </row>
    <row r="357" spans="1:28" x14ac:dyDescent="0.25">
      <c r="A357" s="269"/>
      <c r="B357" s="270"/>
      <c r="C357" s="271"/>
      <c r="D357" s="271"/>
      <c r="E357" s="271"/>
      <c r="F357" s="155"/>
      <c r="G357" s="155"/>
      <c r="H357" s="155"/>
      <c r="I357" s="155"/>
      <c r="J357" s="155"/>
      <c r="K357" s="155"/>
      <c r="L357" s="155"/>
      <c r="M357" s="155"/>
      <c r="O357" s="155"/>
      <c r="P357" s="155"/>
      <c r="Q357" s="155"/>
      <c r="R357" s="155"/>
      <c r="T357" s="155"/>
      <c r="W357" s="155"/>
      <c r="X357" s="155"/>
      <c r="Y357" s="155"/>
      <c r="Z357" s="155"/>
      <c r="AB357" s="155"/>
    </row>
    <row r="358" spans="1:28" x14ac:dyDescent="0.25">
      <c r="A358" s="269"/>
      <c r="B358" s="270"/>
      <c r="C358" s="271"/>
      <c r="D358" s="271"/>
      <c r="E358" s="271"/>
      <c r="F358" s="155"/>
      <c r="G358" s="155"/>
      <c r="H358" s="155"/>
      <c r="I358" s="155"/>
      <c r="J358" s="155"/>
      <c r="K358" s="155"/>
      <c r="L358" s="155"/>
      <c r="M358" s="155"/>
      <c r="O358" s="155"/>
      <c r="P358" s="155"/>
      <c r="Q358" s="155"/>
      <c r="R358" s="155"/>
      <c r="T358" s="155"/>
      <c r="W358" s="155"/>
      <c r="X358" s="155"/>
      <c r="Y358" s="155"/>
      <c r="Z358" s="155"/>
      <c r="AB358" s="155"/>
    </row>
    <row r="359" spans="1:28" x14ac:dyDescent="0.25">
      <c r="A359" s="269"/>
      <c r="B359" s="270"/>
      <c r="C359" s="271"/>
      <c r="D359" s="271"/>
      <c r="E359" s="271"/>
      <c r="F359" s="155"/>
      <c r="G359" s="155"/>
      <c r="H359" s="155"/>
      <c r="I359" s="155"/>
      <c r="J359" s="155"/>
      <c r="K359" s="155"/>
      <c r="L359" s="155"/>
      <c r="M359" s="155"/>
      <c r="O359" s="155"/>
      <c r="P359" s="155"/>
      <c r="Q359" s="155"/>
      <c r="R359" s="155"/>
      <c r="T359" s="155"/>
      <c r="W359" s="155"/>
      <c r="X359" s="155"/>
      <c r="Y359" s="155"/>
      <c r="Z359" s="155"/>
      <c r="AB359" s="155"/>
    </row>
    <row r="360" spans="1:28" x14ac:dyDescent="0.25">
      <c r="A360" s="269"/>
      <c r="B360" s="270"/>
      <c r="C360" s="271"/>
      <c r="D360" s="271"/>
      <c r="E360" s="271"/>
      <c r="F360" s="155"/>
      <c r="G360" s="155"/>
      <c r="H360" s="155"/>
      <c r="I360" s="155"/>
      <c r="J360" s="155"/>
      <c r="K360" s="155"/>
      <c r="L360" s="155"/>
      <c r="M360" s="155"/>
      <c r="O360" s="155"/>
      <c r="P360" s="155"/>
      <c r="Q360" s="155"/>
      <c r="R360" s="155"/>
      <c r="T360" s="155"/>
      <c r="W360" s="155"/>
      <c r="X360" s="155"/>
      <c r="Y360" s="155"/>
      <c r="Z360" s="155"/>
      <c r="AB360" s="155"/>
    </row>
    <row r="361" spans="1:28" x14ac:dyDescent="0.25">
      <c r="A361" s="269"/>
      <c r="B361" s="270"/>
      <c r="C361" s="271"/>
      <c r="D361" s="271"/>
      <c r="E361" s="271"/>
      <c r="F361" s="155"/>
      <c r="G361" s="155"/>
      <c r="H361" s="155"/>
      <c r="I361" s="155"/>
      <c r="J361" s="155"/>
      <c r="K361" s="155"/>
      <c r="L361" s="155"/>
      <c r="M361" s="155"/>
      <c r="O361" s="155"/>
      <c r="P361" s="155"/>
      <c r="Q361" s="155"/>
      <c r="R361" s="155"/>
      <c r="T361" s="155"/>
      <c r="W361" s="155"/>
      <c r="X361" s="155"/>
      <c r="Y361" s="155"/>
      <c r="Z361" s="155"/>
      <c r="AB361" s="155"/>
    </row>
    <row r="362" spans="1:28" x14ac:dyDescent="0.25">
      <c r="A362" s="269"/>
      <c r="B362" s="270"/>
      <c r="C362" s="271"/>
      <c r="D362" s="271"/>
      <c r="E362" s="271"/>
      <c r="F362" s="155"/>
      <c r="G362" s="155"/>
      <c r="H362" s="155"/>
      <c r="I362" s="155"/>
      <c r="J362" s="155"/>
      <c r="K362" s="155"/>
      <c r="L362" s="155"/>
      <c r="M362" s="155"/>
      <c r="O362" s="155"/>
      <c r="P362" s="155"/>
      <c r="Q362" s="155"/>
      <c r="R362" s="155"/>
      <c r="T362" s="155"/>
      <c r="W362" s="155"/>
      <c r="X362" s="155"/>
      <c r="Y362" s="155"/>
      <c r="Z362" s="155"/>
      <c r="AB362" s="155"/>
    </row>
    <row r="363" spans="1:28" x14ac:dyDescent="0.25">
      <c r="A363" s="269"/>
      <c r="B363" s="270"/>
      <c r="C363" s="271"/>
      <c r="D363" s="271"/>
      <c r="E363" s="271"/>
      <c r="F363" s="155"/>
      <c r="G363" s="155"/>
      <c r="H363" s="155"/>
      <c r="I363" s="155"/>
      <c r="J363" s="155"/>
      <c r="K363" s="155"/>
      <c r="L363" s="155"/>
      <c r="M363" s="155"/>
      <c r="O363" s="155"/>
      <c r="P363" s="155"/>
      <c r="Q363" s="155"/>
      <c r="R363" s="155"/>
      <c r="T363" s="155"/>
      <c r="W363" s="155"/>
      <c r="X363" s="155"/>
      <c r="Y363" s="155"/>
      <c r="Z363" s="155"/>
      <c r="AB363" s="155"/>
    </row>
    <row r="364" spans="1:28" x14ac:dyDescent="0.25">
      <c r="A364" s="269"/>
      <c r="B364" s="270"/>
      <c r="C364" s="271"/>
      <c r="D364" s="271"/>
      <c r="E364" s="271"/>
      <c r="F364" s="155"/>
      <c r="G364" s="155"/>
      <c r="H364" s="155"/>
      <c r="I364" s="155"/>
      <c r="J364" s="155"/>
      <c r="K364" s="155"/>
      <c r="L364" s="155"/>
      <c r="M364" s="155"/>
      <c r="O364" s="155"/>
      <c r="P364" s="155"/>
      <c r="Q364" s="155"/>
      <c r="R364" s="155"/>
      <c r="T364" s="155"/>
      <c r="W364" s="155"/>
      <c r="X364" s="155"/>
      <c r="Y364" s="155"/>
      <c r="Z364" s="155"/>
      <c r="AB364" s="155"/>
    </row>
    <row r="365" spans="1:28" x14ac:dyDescent="0.25">
      <c r="A365" s="269"/>
      <c r="B365" s="270"/>
      <c r="C365" s="271"/>
      <c r="D365" s="271"/>
      <c r="E365" s="271"/>
      <c r="F365" s="155"/>
      <c r="G365" s="155"/>
      <c r="H365" s="155"/>
      <c r="I365" s="155"/>
      <c r="J365" s="155"/>
      <c r="K365" s="155"/>
      <c r="L365" s="155"/>
      <c r="M365" s="155"/>
      <c r="O365" s="155"/>
      <c r="P365" s="155"/>
      <c r="Q365" s="155"/>
      <c r="R365" s="155"/>
      <c r="T365" s="155"/>
      <c r="W365" s="155"/>
      <c r="X365" s="155"/>
      <c r="Y365" s="155"/>
      <c r="Z365" s="155"/>
      <c r="AB365" s="155"/>
    </row>
    <row r="366" spans="1:28" x14ac:dyDescent="0.25">
      <c r="A366" s="269"/>
      <c r="B366" s="270"/>
      <c r="C366" s="271"/>
      <c r="D366" s="271"/>
      <c r="E366" s="271"/>
      <c r="F366" s="155"/>
      <c r="G366" s="155"/>
      <c r="H366" s="155"/>
      <c r="I366" s="155"/>
      <c r="J366" s="155"/>
      <c r="K366" s="155"/>
      <c r="L366" s="155"/>
      <c r="M366" s="155"/>
      <c r="O366" s="155"/>
      <c r="P366" s="155"/>
      <c r="Q366" s="155"/>
      <c r="R366" s="155"/>
      <c r="T366" s="155"/>
      <c r="W366" s="155"/>
      <c r="X366" s="155"/>
      <c r="Y366" s="155"/>
      <c r="Z366" s="155"/>
      <c r="AB366" s="155"/>
    </row>
    <row r="367" spans="1:28" x14ac:dyDescent="0.25">
      <c r="A367" s="269"/>
      <c r="B367" s="270"/>
      <c r="C367" s="271"/>
      <c r="D367" s="271"/>
      <c r="E367" s="271"/>
      <c r="F367" s="155"/>
      <c r="G367" s="155"/>
      <c r="H367" s="155"/>
      <c r="I367" s="155"/>
      <c r="J367" s="155"/>
      <c r="K367" s="155"/>
      <c r="L367" s="155"/>
      <c r="M367" s="155"/>
      <c r="O367" s="155"/>
      <c r="P367" s="155"/>
      <c r="Q367" s="155"/>
      <c r="R367" s="155"/>
      <c r="T367" s="155"/>
      <c r="W367" s="155"/>
      <c r="X367" s="155"/>
      <c r="Y367" s="155"/>
      <c r="Z367" s="155"/>
      <c r="AB367" s="155"/>
    </row>
    <row r="368" spans="1:28" x14ac:dyDescent="0.25">
      <c r="A368" s="269"/>
      <c r="B368" s="270"/>
      <c r="C368" s="271"/>
      <c r="D368" s="271"/>
      <c r="E368" s="271"/>
      <c r="F368" s="155"/>
      <c r="G368" s="155"/>
      <c r="H368" s="155"/>
      <c r="I368" s="155"/>
      <c r="J368" s="155"/>
      <c r="K368" s="155"/>
      <c r="L368" s="155"/>
      <c r="M368" s="155"/>
      <c r="O368" s="155"/>
      <c r="P368" s="155"/>
      <c r="Q368" s="155"/>
      <c r="R368" s="155"/>
      <c r="T368" s="155"/>
      <c r="W368" s="155"/>
      <c r="X368" s="155"/>
      <c r="Y368" s="155"/>
      <c r="Z368" s="155"/>
      <c r="AB368" s="155"/>
    </row>
    <row r="369" spans="1:28" x14ac:dyDescent="0.25">
      <c r="A369" s="269"/>
      <c r="B369" s="270"/>
      <c r="C369" s="271"/>
      <c r="D369" s="271"/>
      <c r="E369" s="271"/>
      <c r="F369" s="155"/>
      <c r="G369" s="155"/>
      <c r="H369" s="155"/>
      <c r="I369" s="155"/>
      <c r="J369" s="155"/>
      <c r="K369" s="155"/>
      <c r="L369" s="155"/>
      <c r="M369" s="155"/>
      <c r="O369" s="155"/>
      <c r="P369" s="155"/>
      <c r="Q369" s="155"/>
      <c r="R369" s="155"/>
      <c r="T369" s="155"/>
      <c r="W369" s="155"/>
      <c r="X369" s="155"/>
      <c r="Y369" s="155"/>
      <c r="Z369" s="155"/>
      <c r="AB369" s="155"/>
    </row>
    <row r="370" spans="1:28" x14ac:dyDescent="0.25">
      <c r="A370" s="269"/>
      <c r="B370" s="270"/>
      <c r="C370" s="271"/>
      <c r="D370" s="271"/>
      <c r="E370" s="271"/>
      <c r="F370" s="155"/>
      <c r="G370" s="155"/>
      <c r="H370" s="155"/>
      <c r="I370" s="155"/>
      <c r="J370" s="155"/>
      <c r="K370" s="155"/>
      <c r="L370" s="155"/>
      <c r="M370" s="155"/>
      <c r="O370" s="155"/>
      <c r="P370" s="155"/>
      <c r="Q370" s="155"/>
      <c r="R370" s="155"/>
      <c r="T370" s="155"/>
      <c r="W370" s="155"/>
      <c r="X370" s="155"/>
      <c r="Y370" s="155"/>
      <c r="Z370" s="155"/>
      <c r="AB370" s="155"/>
    </row>
    <row r="371" spans="1:28" x14ac:dyDescent="0.25">
      <c r="A371" s="269"/>
      <c r="B371" s="270"/>
      <c r="C371" s="271"/>
      <c r="D371" s="271"/>
      <c r="E371" s="271"/>
      <c r="F371" s="155"/>
      <c r="G371" s="155"/>
      <c r="H371" s="155"/>
      <c r="I371" s="155"/>
      <c r="J371" s="155"/>
      <c r="K371" s="155"/>
      <c r="L371" s="155"/>
      <c r="M371" s="155"/>
      <c r="O371" s="155"/>
      <c r="P371" s="155"/>
      <c r="Q371" s="155"/>
      <c r="R371" s="155"/>
      <c r="T371" s="155"/>
      <c r="W371" s="155"/>
      <c r="X371" s="155"/>
      <c r="Y371" s="155"/>
      <c r="Z371" s="155"/>
      <c r="AB371" s="155"/>
    </row>
    <row r="372" spans="1:28" x14ac:dyDescent="0.25">
      <c r="A372" s="269"/>
      <c r="B372" s="270"/>
      <c r="C372" s="271"/>
      <c r="D372" s="271"/>
      <c r="E372" s="271"/>
      <c r="F372" s="155"/>
      <c r="G372" s="155"/>
      <c r="H372" s="155"/>
      <c r="I372" s="155"/>
      <c r="J372" s="155"/>
      <c r="K372" s="155"/>
      <c r="L372" s="155"/>
      <c r="M372" s="155"/>
      <c r="O372" s="155"/>
      <c r="P372" s="155"/>
      <c r="Q372" s="155"/>
      <c r="R372" s="155"/>
      <c r="T372" s="155"/>
      <c r="W372" s="155"/>
      <c r="X372" s="155"/>
      <c r="Y372" s="155"/>
      <c r="Z372" s="155"/>
      <c r="AB372" s="155"/>
    </row>
    <row r="373" spans="1:28" x14ac:dyDescent="0.25">
      <c r="A373" s="269"/>
      <c r="B373" s="270"/>
      <c r="C373" s="271"/>
      <c r="D373" s="271"/>
      <c r="E373" s="271"/>
      <c r="F373" s="155"/>
      <c r="G373" s="155"/>
      <c r="H373" s="155"/>
      <c r="I373" s="155"/>
      <c r="J373" s="155"/>
      <c r="K373" s="155"/>
      <c r="L373" s="155"/>
      <c r="M373" s="155"/>
      <c r="O373" s="155"/>
      <c r="P373" s="155"/>
      <c r="Q373" s="155"/>
      <c r="R373" s="155"/>
      <c r="T373" s="155"/>
      <c r="W373" s="155"/>
      <c r="X373" s="155"/>
      <c r="Y373" s="155"/>
      <c r="Z373" s="155"/>
      <c r="AB373" s="155"/>
    </row>
    <row r="374" spans="1:28" x14ac:dyDescent="0.25">
      <c r="A374" s="269"/>
      <c r="B374" s="270"/>
      <c r="C374" s="271"/>
      <c r="D374" s="271"/>
      <c r="E374" s="271"/>
      <c r="F374" s="155"/>
      <c r="G374" s="155"/>
      <c r="H374" s="155"/>
      <c r="I374" s="155"/>
      <c r="J374" s="155"/>
      <c r="K374" s="155"/>
      <c r="L374" s="155"/>
      <c r="M374" s="155"/>
      <c r="O374" s="155"/>
      <c r="P374" s="155"/>
      <c r="Q374" s="155"/>
      <c r="R374" s="155"/>
      <c r="T374" s="155"/>
      <c r="W374" s="155"/>
      <c r="X374" s="155"/>
      <c r="Y374" s="155"/>
      <c r="Z374" s="155"/>
      <c r="AB374" s="155"/>
    </row>
    <row r="375" spans="1:28" x14ac:dyDescent="0.25">
      <c r="A375" s="269"/>
      <c r="B375" s="270"/>
      <c r="C375" s="271"/>
      <c r="D375" s="271"/>
      <c r="E375" s="271"/>
      <c r="F375" s="155"/>
      <c r="G375" s="155"/>
      <c r="H375" s="155"/>
      <c r="I375" s="155"/>
      <c r="J375" s="155"/>
      <c r="K375" s="155"/>
      <c r="L375" s="155"/>
      <c r="M375" s="155"/>
      <c r="O375" s="155"/>
      <c r="P375" s="155"/>
      <c r="Q375" s="155"/>
      <c r="R375" s="155"/>
      <c r="T375" s="155"/>
      <c r="W375" s="155"/>
      <c r="X375" s="155"/>
      <c r="Y375" s="155"/>
      <c r="Z375" s="155"/>
      <c r="AB375" s="155"/>
    </row>
    <row r="376" spans="1:28" x14ac:dyDescent="0.25">
      <c r="A376" s="269"/>
      <c r="B376" s="270"/>
      <c r="C376" s="271"/>
      <c r="D376" s="271"/>
      <c r="E376" s="271"/>
      <c r="F376" s="155"/>
      <c r="G376" s="155"/>
      <c r="H376" s="155"/>
      <c r="I376" s="155"/>
      <c r="J376" s="155"/>
      <c r="K376" s="155"/>
      <c r="L376" s="155"/>
      <c r="M376" s="155"/>
      <c r="O376" s="155"/>
      <c r="P376" s="155"/>
      <c r="Q376" s="155"/>
      <c r="R376" s="155"/>
      <c r="T376" s="155"/>
      <c r="W376" s="155"/>
      <c r="X376" s="155"/>
      <c r="Y376" s="155"/>
      <c r="Z376" s="155"/>
      <c r="AB376" s="155"/>
    </row>
    <row r="377" spans="1:28" x14ac:dyDescent="0.25">
      <c r="A377" s="269"/>
      <c r="B377" s="270"/>
      <c r="C377" s="271"/>
      <c r="D377" s="271"/>
      <c r="E377" s="271"/>
      <c r="F377" s="155"/>
      <c r="G377" s="155"/>
      <c r="H377" s="155"/>
      <c r="I377" s="155"/>
      <c r="J377" s="155"/>
      <c r="K377" s="155"/>
      <c r="L377" s="155"/>
      <c r="M377" s="155"/>
      <c r="O377" s="155"/>
      <c r="P377" s="155"/>
      <c r="Q377" s="155"/>
      <c r="R377" s="155"/>
      <c r="T377" s="155"/>
      <c r="W377" s="155"/>
      <c r="X377" s="155"/>
      <c r="Y377" s="155"/>
      <c r="Z377" s="155"/>
      <c r="AB377" s="155"/>
    </row>
    <row r="378" spans="1:28" x14ac:dyDescent="0.25">
      <c r="A378" s="269"/>
      <c r="B378" s="270"/>
      <c r="C378" s="271"/>
      <c r="D378" s="271"/>
      <c r="E378" s="271"/>
      <c r="F378" s="155"/>
      <c r="G378" s="155"/>
      <c r="H378" s="155"/>
      <c r="I378" s="155"/>
      <c r="J378" s="155"/>
      <c r="K378" s="155"/>
      <c r="L378" s="155"/>
      <c r="M378" s="155"/>
      <c r="O378" s="155"/>
      <c r="P378" s="155"/>
      <c r="Q378" s="155"/>
      <c r="R378" s="155"/>
      <c r="T378" s="155"/>
      <c r="W378" s="155"/>
      <c r="X378" s="155"/>
      <c r="Y378" s="155"/>
      <c r="Z378" s="155"/>
      <c r="AB378" s="155"/>
    </row>
    <row r="379" spans="1:28" x14ac:dyDescent="0.25">
      <c r="A379" s="269"/>
      <c r="B379" s="270"/>
      <c r="C379" s="271"/>
      <c r="D379" s="271"/>
      <c r="E379" s="271"/>
      <c r="F379" s="155"/>
      <c r="G379" s="155"/>
      <c r="H379" s="155"/>
      <c r="I379" s="155"/>
      <c r="J379" s="155"/>
      <c r="K379" s="155"/>
      <c r="L379" s="155"/>
      <c r="M379" s="155"/>
      <c r="O379" s="155"/>
      <c r="P379" s="155"/>
      <c r="Q379" s="155"/>
      <c r="R379" s="155"/>
      <c r="T379" s="155"/>
      <c r="W379" s="155"/>
      <c r="X379" s="155"/>
      <c r="Y379" s="155"/>
      <c r="Z379" s="155"/>
      <c r="AB379" s="155"/>
    </row>
    <row r="380" spans="1:28" x14ac:dyDescent="0.25">
      <c r="A380" s="269"/>
      <c r="B380" s="270"/>
      <c r="C380" s="271"/>
      <c r="D380" s="271"/>
      <c r="E380" s="271"/>
      <c r="F380" s="155"/>
      <c r="G380" s="155"/>
      <c r="H380" s="155"/>
      <c r="I380" s="155"/>
      <c r="J380" s="155"/>
      <c r="K380" s="155"/>
      <c r="L380" s="155"/>
      <c r="M380" s="155"/>
      <c r="O380" s="155"/>
      <c r="P380" s="155"/>
      <c r="Q380" s="155"/>
      <c r="R380" s="155"/>
      <c r="T380" s="155"/>
      <c r="W380" s="155"/>
      <c r="X380" s="155"/>
      <c r="Y380" s="155"/>
      <c r="Z380" s="155"/>
      <c r="AB380" s="155"/>
    </row>
    <row r="381" spans="1:28" x14ac:dyDescent="0.25">
      <c r="A381" s="269"/>
      <c r="B381" s="270"/>
      <c r="C381" s="271"/>
      <c r="D381" s="271"/>
      <c r="E381" s="271"/>
      <c r="F381" s="155"/>
      <c r="G381" s="155"/>
      <c r="H381" s="155"/>
      <c r="I381" s="155"/>
      <c r="J381" s="155"/>
      <c r="K381" s="155"/>
      <c r="L381" s="155"/>
      <c r="M381" s="155"/>
      <c r="O381" s="155"/>
      <c r="P381" s="155"/>
      <c r="Q381" s="155"/>
      <c r="R381" s="155"/>
      <c r="T381" s="155"/>
      <c r="W381" s="155"/>
      <c r="X381" s="155"/>
      <c r="Y381" s="155"/>
      <c r="Z381" s="155"/>
      <c r="AB381" s="155"/>
    </row>
    <row r="382" spans="1:28" x14ac:dyDescent="0.25">
      <c r="A382" s="269"/>
      <c r="B382" s="270"/>
      <c r="C382" s="271"/>
      <c r="D382" s="271"/>
      <c r="E382" s="271"/>
      <c r="F382" s="155"/>
      <c r="G382" s="155"/>
      <c r="H382" s="155"/>
      <c r="I382" s="155"/>
      <c r="J382" s="155"/>
      <c r="K382" s="155"/>
      <c r="L382" s="155"/>
      <c r="M382" s="155"/>
      <c r="O382" s="155"/>
      <c r="P382" s="155"/>
      <c r="Q382" s="155"/>
      <c r="R382" s="155"/>
      <c r="T382" s="155"/>
      <c r="W382" s="155"/>
      <c r="X382" s="155"/>
      <c r="Y382" s="155"/>
      <c r="Z382" s="155"/>
      <c r="AB382" s="155"/>
    </row>
    <row r="383" spans="1:28" x14ac:dyDescent="0.25">
      <c r="A383" s="269"/>
      <c r="B383" s="270"/>
      <c r="C383" s="271"/>
      <c r="D383" s="271"/>
      <c r="E383" s="271"/>
      <c r="F383" s="155"/>
      <c r="G383" s="155"/>
      <c r="H383" s="155"/>
      <c r="I383" s="155"/>
      <c r="J383" s="155"/>
      <c r="K383" s="155"/>
      <c r="L383" s="155"/>
      <c r="M383" s="155"/>
      <c r="O383" s="155"/>
      <c r="P383" s="155"/>
      <c r="Q383" s="155"/>
      <c r="R383" s="155"/>
      <c r="T383" s="155"/>
      <c r="W383" s="155"/>
      <c r="X383" s="155"/>
      <c r="Y383" s="155"/>
      <c r="Z383" s="155"/>
      <c r="AB383" s="155"/>
    </row>
    <row r="384" spans="1:28" x14ac:dyDescent="0.25">
      <c r="A384" s="269"/>
      <c r="B384" s="270"/>
      <c r="C384" s="271"/>
      <c r="D384" s="271"/>
      <c r="E384" s="271"/>
      <c r="F384" s="155"/>
      <c r="G384" s="155"/>
      <c r="H384" s="155"/>
      <c r="I384" s="155"/>
      <c r="J384" s="155"/>
      <c r="K384" s="155"/>
      <c r="L384" s="155"/>
      <c r="M384" s="155"/>
      <c r="O384" s="155"/>
      <c r="P384" s="155"/>
      <c r="Q384" s="155"/>
      <c r="R384" s="155"/>
      <c r="T384" s="155"/>
      <c r="W384" s="155"/>
      <c r="X384" s="155"/>
      <c r="Y384" s="155"/>
      <c r="Z384" s="155"/>
      <c r="AB384" s="155"/>
    </row>
    <row r="385" spans="1:28" x14ac:dyDescent="0.25">
      <c r="A385" s="269"/>
      <c r="B385" s="270"/>
      <c r="C385" s="271"/>
      <c r="D385" s="271"/>
      <c r="E385" s="271"/>
      <c r="F385" s="155"/>
      <c r="G385" s="155"/>
      <c r="H385" s="155"/>
      <c r="I385" s="155"/>
      <c r="J385" s="155"/>
      <c r="K385" s="155"/>
      <c r="L385" s="155"/>
      <c r="M385" s="155"/>
      <c r="O385" s="155"/>
      <c r="P385" s="155"/>
      <c r="Q385" s="155"/>
      <c r="R385" s="155"/>
      <c r="T385" s="155"/>
      <c r="W385" s="155"/>
      <c r="X385" s="155"/>
      <c r="Y385" s="155"/>
      <c r="Z385" s="155"/>
      <c r="AB385" s="155"/>
    </row>
    <row r="386" spans="1:28" x14ac:dyDescent="0.25">
      <c r="A386" s="269"/>
      <c r="B386" s="270"/>
      <c r="C386" s="271"/>
      <c r="D386" s="271"/>
      <c r="E386" s="271"/>
      <c r="F386" s="155"/>
      <c r="G386" s="155"/>
      <c r="H386" s="155"/>
      <c r="I386" s="155"/>
      <c r="J386" s="155"/>
      <c r="K386" s="155"/>
      <c r="L386" s="155"/>
      <c r="M386" s="155"/>
      <c r="O386" s="155"/>
      <c r="P386" s="155"/>
      <c r="Q386" s="155"/>
      <c r="R386" s="155"/>
      <c r="T386" s="155"/>
      <c r="W386" s="155"/>
      <c r="X386" s="155"/>
      <c r="Y386" s="155"/>
      <c r="Z386" s="155"/>
      <c r="AB386" s="155"/>
    </row>
    <row r="387" spans="1:28" x14ac:dyDescent="0.25">
      <c r="A387" s="269"/>
      <c r="B387" s="270"/>
      <c r="C387" s="271"/>
      <c r="D387" s="271"/>
      <c r="E387" s="271"/>
      <c r="F387" s="155"/>
      <c r="G387" s="155"/>
      <c r="H387" s="155"/>
      <c r="I387" s="155"/>
      <c r="J387" s="155"/>
      <c r="K387" s="155"/>
      <c r="L387" s="155"/>
      <c r="M387" s="155"/>
      <c r="O387" s="155"/>
      <c r="P387" s="155"/>
      <c r="Q387" s="155"/>
      <c r="R387" s="155"/>
      <c r="T387" s="155"/>
      <c r="W387" s="155"/>
      <c r="X387" s="155"/>
      <c r="Y387" s="155"/>
      <c r="Z387" s="155"/>
      <c r="AB387" s="155"/>
    </row>
    <row r="388" spans="1:28" x14ac:dyDescent="0.25">
      <c r="A388" s="269"/>
      <c r="B388" s="270"/>
      <c r="C388" s="271"/>
      <c r="D388" s="271"/>
      <c r="E388" s="271"/>
      <c r="F388" s="155"/>
      <c r="G388" s="155"/>
      <c r="H388" s="155"/>
      <c r="I388" s="155"/>
      <c r="J388" s="155"/>
      <c r="K388" s="155"/>
      <c r="L388" s="155"/>
      <c r="M388" s="155"/>
      <c r="O388" s="155"/>
      <c r="P388" s="155"/>
      <c r="Q388" s="155"/>
      <c r="R388" s="155"/>
      <c r="T388" s="155"/>
      <c r="W388" s="155"/>
      <c r="X388" s="155"/>
      <c r="Y388" s="155"/>
      <c r="Z388" s="155"/>
      <c r="AB388" s="155"/>
    </row>
    <row r="389" spans="1:28" x14ac:dyDescent="0.25">
      <c r="A389" s="269"/>
      <c r="B389" s="270"/>
      <c r="C389" s="271"/>
      <c r="D389" s="271"/>
      <c r="E389" s="271"/>
      <c r="F389" s="155"/>
      <c r="G389" s="155"/>
      <c r="H389" s="155"/>
      <c r="I389" s="155"/>
      <c r="J389" s="155"/>
      <c r="K389" s="155"/>
      <c r="L389" s="155"/>
      <c r="M389" s="155"/>
      <c r="O389" s="155"/>
      <c r="P389" s="155"/>
      <c r="Q389" s="155"/>
      <c r="R389" s="155"/>
      <c r="T389" s="155"/>
      <c r="W389" s="155"/>
      <c r="X389" s="155"/>
      <c r="Y389" s="155"/>
      <c r="Z389" s="155"/>
      <c r="AB389" s="155"/>
    </row>
    <row r="390" spans="1:28" x14ac:dyDescent="0.25">
      <c r="A390" s="269"/>
      <c r="B390" s="270"/>
      <c r="C390" s="271"/>
      <c r="D390" s="271"/>
      <c r="E390" s="271"/>
      <c r="F390" s="155"/>
      <c r="G390" s="155"/>
      <c r="H390" s="155"/>
      <c r="I390" s="155"/>
      <c r="J390" s="155"/>
      <c r="K390" s="155"/>
      <c r="L390" s="155"/>
      <c r="M390" s="155"/>
      <c r="O390" s="155"/>
      <c r="P390" s="155"/>
      <c r="Q390" s="155"/>
      <c r="R390" s="155"/>
      <c r="T390" s="155"/>
      <c r="W390" s="155"/>
      <c r="X390" s="155"/>
      <c r="Y390" s="155"/>
      <c r="Z390" s="155"/>
      <c r="AB390" s="155"/>
    </row>
    <row r="391" spans="1:28" x14ac:dyDescent="0.25">
      <c r="A391" s="269"/>
      <c r="B391" s="270"/>
      <c r="C391" s="271"/>
      <c r="D391" s="271"/>
      <c r="E391" s="271"/>
      <c r="F391" s="155"/>
      <c r="G391" s="155"/>
      <c r="H391" s="155"/>
      <c r="I391" s="155"/>
      <c r="J391" s="155"/>
      <c r="K391" s="155"/>
      <c r="L391" s="155"/>
      <c r="M391" s="155"/>
      <c r="O391" s="155"/>
      <c r="P391" s="155"/>
      <c r="Q391" s="155"/>
      <c r="R391" s="155"/>
      <c r="T391" s="155"/>
      <c r="W391" s="155"/>
      <c r="X391" s="155"/>
      <c r="Y391" s="155"/>
      <c r="Z391" s="155"/>
      <c r="AB391" s="155"/>
    </row>
    <row r="392" spans="1:28" x14ac:dyDescent="0.25">
      <c r="A392" s="269"/>
      <c r="B392" s="270"/>
      <c r="C392" s="271"/>
      <c r="D392" s="271"/>
      <c r="E392" s="271"/>
      <c r="F392" s="155"/>
      <c r="G392" s="155"/>
      <c r="H392" s="155"/>
      <c r="I392" s="155"/>
      <c r="J392" s="155"/>
      <c r="K392" s="155"/>
      <c r="L392" s="155"/>
      <c r="M392" s="155"/>
      <c r="O392" s="155"/>
      <c r="P392" s="155"/>
      <c r="Q392" s="155"/>
      <c r="R392" s="155"/>
      <c r="T392" s="155"/>
      <c r="W392" s="155"/>
      <c r="X392" s="155"/>
      <c r="Y392" s="155"/>
      <c r="Z392" s="155"/>
      <c r="AB392" s="155"/>
    </row>
    <row r="393" spans="1:28" x14ac:dyDescent="0.25">
      <c r="A393" s="269"/>
      <c r="B393" s="270"/>
      <c r="C393" s="271"/>
      <c r="D393" s="271"/>
      <c r="E393" s="271"/>
      <c r="F393" s="155"/>
      <c r="G393" s="155"/>
      <c r="H393" s="155"/>
      <c r="I393" s="155"/>
      <c r="J393" s="155"/>
      <c r="K393" s="155"/>
      <c r="L393" s="155"/>
      <c r="M393" s="155"/>
      <c r="O393" s="155"/>
      <c r="P393" s="155"/>
      <c r="Q393" s="155"/>
      <c r="R393" s="155"/>
      <c r="T393" s="155"/>
      <c r="W393" s="155"/>
      <c r="X393" s="155"/>
      <c r="Y393" s="155"/>
      <c r="Z393" s="155"/>
      <c r="AB393" s="155"/>
    </row>
    <row r="394" spans="1:28" x14ac:dyDescent="0.25">
      <c r="A394" s="269"/>
      <c r="B394" s="270"/>
      <c r="C394" s="271"/>
      <c r="D394" s="271"/>
      <c r="E394" s="271"/>
      <c r="F394" s="155"/>
      <c r="G394" s="155"/>
      <c r="H394" s="155"/>
      <c r="I394" s="155"/>
      <c r="J394" s="155"/>
      <c r="K394" s="155"/>
      <c r="L394" s="155"/>
      <c r="M394" s="155"/>
      <c r="O394" s="155"/>
      <c r="P394" s="155"/>
      <c r="Q394" s="155"/>
      <c r="R394" s="155"/>
      <c r="T394" s="155"/>
      <c r="W394" s="155"/>
      <c r="X394" s="155"/>
      <c r="Y394" s="155"/>
      <c r="Z394" s="155"/>
      <c r="AB394" s="155"/>
    </row>
    <row r="395" spans="1:28" x14ac:dyDescent="0.25">
      <c r="A395" s="269"/>
      <c r="B395" s="270"/>
      <c r="C395" s="271"/>
      <c r="D395" s="271"/>
      <c r="E395" s="271"/>
      <c r="F395" s="155"/>
      <c r="G395" s="155"/>
      <c r="H395" s="155"/>
      <c r="I395" s="155"/>
      <c r="J395" s="155"/>
      <c r="K395" s="155"/>
      <c r="L395" s="155"/>
      <c r="M395" s="155"/>
      <c r="O395" s="155"/>
      <c r="P395" s="155"/>
      <c r="Q395" s="155"/>
      <c r="R395" s="155"/>
      <c r="T395" s="155"/>
      <c r="W395" s="155"/>
      <c r="X395" s="155"/>
      <c r="Y395" s="155"/>
      <c r="Z395" s="155"/>
      <c r="AB395" s="155"/>
    </row>
    <row r="396" spans="1:28" x14ac:dyDescent="0.25">
      <c r="A396" s="269"/>
      <c r="B396" s="270"/>
      <c r="C396" s="271"/>
      <c r="D396" s="271"/>
      <c r="E396" s="271"/>
      <c r="F396" s="155"/>
      <c r="G396" s="155"/>
      <c r="H396" s="155"/>
      <c r="I396" s="155"/>
      <c r="J396" s="155"/>
      <c r="K396" s="155"/>
      <c r="L396" s="155"/>
      <c r="M396" s="155"/>
      <c r="O396" s="155"/>
      <c r="P396" s="155"/>
      <c r="Q396" s="155"/>
      <c r="R396" s="155"/>
      <c r="T396" s="155"/>
      <c r="W396" s="155"/>
      <c r="X396" s="155"/>
      <c r="Y396" s="155"/>
      <c r="Z396" s="155"/>
      <c r="AB396" s="155"/>
    </row>
    <row r="397" spans="1:28" x14ac:dyDescent="0.25">
      <c r="A397" s="269"/>
      <c r="B397" s="270"/>
      <c r="C397" s="271"/>
      <c r="D397" s="271"/>
      <c r="E397" s="271"/>
      <c r="F397" s="155"/>
      <c r="G397" s="155"/>
      <c r="H397" s="155"/>
      <c r="I397" s="155"/>
      <c r="J397" s="155"/>
      <c r="K397" s="155"/>
      <c r="L397" s="155"/>
      <c r="M397" s="155"/>
      <c r="O397" s="155"/>
      <c r="P397" s="155"/>
      <c r="Q397" s="155"/>
      <c r="R397" s="155"/>
      <c r="T397" s="155"/>
      <c r="W397" s="155"/>
      <c r="X397" s="155"/>
      <c r="Y397" s="155"/>
      <c r="Z397" s="155"/>
      <c r="AB397" s="155"/>
    </row>
    <row r="398" spans="1:28" x14ac:dyDescent="0.25">
      <c r="A398" s="269"/>
      <c r="B398" s="270"/>
      <c r="C398" s="271"/>
      <c r="D398" s="271"/>
      <c r="E398" s="271"/>
      <c r="F398" s="155"/>
      <c r="G398" s="155"/>
      <c r="H398" s="155"/>
      <c r="I398" s="155"/>
      <c r="J398" s="155"/>
      <c r="K398" s="155"/>
      <c r="L398" s="155"/>
      <c r="M398" s="155"/>
      <c r="O398" s="155"/>
      <c r="P398" s="155"/>
      <c r="Q398" s="155"/>
      <c r="R398" s="155"/>
      <c r="T398" s="155"/>
      <c r="W398" s="155"/>
      <c r="X398" s="155"/>
      <c r="Y398" s="155"/>
      <c r="Z398" s="155"/>
      <c r="AB398" s="155"/>
    </row>
    <row r="399" spans="1:28" x14ac:dyDescent="0.25">
      <c r="A399" s="269"/>
      <c r="B399" s="270"/>
      <c r="C399" s="271"/>
      <c r="D399" s="271"/>
      <c r="E399" s="271"/>
      <c r="F399" s="155"/>
      <c r="G399" s="155"/>
      <c r="H399" s="155"/>
      <c r="I399" s="155"/>
      <c r="J399" s="155"/>
      <c r="K399" s="155"/>
      <c r="L399" s="155"/>
      <c r="M399" s="155"/>
      <c r="O399" s="155"/>
      <c r="P399" s="155"/>
      <c r="Q399" s="155"/>
      <c r="R399" s="155"/>
      <c r="T399" s="155"/>
      <c r="W399" s="155"/>
      <c r="X399" s="155"/>
      <c r="Y399" s="155"/>
      <c r="Z399" s="155"/>
      <c r="AB399" s="155"/>
    </row>
    <row r="400" spans="1:28" x14ac:dyDescent="0.25">
      <c r="A400" s="269"/>
      <c r="B400" s="270"/>
      <c r="C400" s="271"/>
      <c r="D400" s="271"/>
      <c r="E400" s="271"/>
      <c r="F400" s="155"/>
      <c r="G400" s="155"/>
      <c r="H400" s="155"/>
      <c r="I400" s="155"/>
      <c r="J400" s="155"/>
      <c r="K400" s="155"/>
      <c r="L400" s="155"/>
      <c r="M400" s="155"/>
      <c r="O400" s="155"/>
      <c r="P400" s="155"/>
      <c r="Q400" s="155"/>
      <c r="R400" s="155"/>
      <c r="T400" s="155"/>
      <c r="W400" s="155"/>
      <c r="X400" s="155"/>
      <c r="Y400" s="155"/>
      <c r="Z400" s="155"/>
      <c r="AB400" s="155"/>
    </row>
    <row r="401" spans="1:28" x14ac:dyDescent="0.25">
      <c r="A401" s="269"/>
      <c r="B401" s="270"/>
      <c r="C401" s="271"/>
      <c r="D401" s="271"/>
      <c r="E401" s="271"/>
      <c r="F401" s="155"/>
      <c r="G401" s="155"/>
      <c r="H401" s="155"/>
      <c r="I401" s="155"/>
      <c r="J401" s="155"/>
      <c r="K401" s="155"/>
      <c r="L401" s="155"/>
      <c r="M401" s="155"/>
      <c r="O401" s="155"/>
      <c r="P401" s="155"/>
      <c r="Q401" s="155"/>
      <c r="R401" s="155"/>
      <c r="T401" s="155"/>
      <c r="W401" s="155"/>
      <c r="X401" s="155"/>
      <c r="Y401" s="155"/>
      <c r="Z401" s="155"/>
      <c r="AB401" s="155"/>
    </row>
    <row r="402" spans="1:28" x14ac:dyDescent="0.25">
      <c r="A402" s="269"/>
      <c r="B402" s="270"/>
      <c r="C402" s="271"/>
      <c r="D402" s="271"/>
      <c r="E402" s="271"/>
      <c r="F402" s="155"/>
      <c r="G402" s="155"/>
      <c r="H402" s="155"/>
      <c r="I402" s="155"/>
      <c r="J402" s="155"/>
      <c r="K402" s="155"/>
      <c r="L402" s="155"/>
      <c r="M402" s="155"/>
      <c r="O402" s="155"/>
      <c r="P402" s="155"/>
      <c r="Q402" s="155"/>
      <c r="R402" s="155"/>
      <c r="T402" s="155"/>
      <c r="W402" s="155"/>
      <c r="X402" s="155"/>
      <c r="Y402" s="155"/>
      <c r="Z402" s="155"/>
      <c r="AB402" s="155"/>
    </row>
    <row r="403" spans="1:28" x14ac:dyDescent="0.25">
      <c r="A403" s="269"/>
      <c r="B403" s="270"/>
      <c r="C403" s="271"/>
      <c r="D403" s="271"/>
      <c r="E403" s="271"/>
      <c r="F403" s="155"/>
      <c r="G403" s="155"/>
      <c r="H403" s="155"/>
      <c r="I403" s="155"/>
      <c r="J403" s="155"/>
      <c r="K403" s="155"/>
      <c r="L403" s="155"/>
      <c r="M403" s="155"/>
      <c r="O403" s="155"/>
      <c r="P403" s="155"/>
      <c r="Q403" s="155"/>
      <c r="R403" s="155"/>
      <c r="T403" s="155"/>
      <c r="W403" s="155"/>
      <c r="X403" s="155"/>
      <c r="Y403" s="155"/>
      <c r="Z403" s="155"/>
      <c r="AB403" s="155"/>
    </row>
    <row r="404" spans="1:28" x14ac:dyDescent="0.25">
      <c r="A404" s="269"/>
      <c r="B404" s="270"/>
      <c r="C404" s="271"/>
      <c r="D404" s="271"/>
      <c r="E404" s="271"/>
      <c r="F404" s="155"/>
      <c r="G404" s="155"/>
      <c r="H404" s="155"/>
      <c r="I404" s="155"/>
      <c r="J404" s="155"/>
      <c r="K404" s="155"/>
      <c r="L404" s="155"/>
      <c r="M404" s="155"/>
      <c r="O404" s="155"/>
      <c r="P404" s="155"/>
      <c r="Q404" s="155"/>
      <c r="R404" s="155"/>
      <c r="T404" s="155"/>
      <c r="W404" s="155"/>
      <c r="X404" s="155"/>
      <c r="Y404" s="155"/>
      <c r="Z404" s="155"/>
      <c r="AB404" s="155"/>
    </row>
    <row r="405" spans="1:28" x14ac:dyDescent="0.25">
      <c r="A405" s="269"/>
      <c r="B405" s="270"/>
      <c r="C405" s="271"/>
      <c r="D405" s="271"/>
      <c r="E405" s="271"/>
      <c r="F405" s="155"/>
      <c r="G405" s="155"/>
      <c r="H405" s="155"/>
      <c r="I405" s="155"/>
      <c r="J405" s="155"/>
      <c r="K405" s="155"/>
      <c r="L405" s="155"/>
      <c r="M405" s="155"/>
      <c r="O405" s="155"/>
      <c r="P405" s="155"/>
      <c r="Q405" s="155"/>
      <c r="R405" s="155"/>
      <c r="T405" s="155"/>
      <c r="W405" s="155"/>
      <c r="X405" s="155"/>
      <c r="Y405" s="155"/>
      <c r="Z405" s="155"/>
      <c r="AB405" s="155"/>
    </row>
    <row r="406" spans="1:28" x14ac:dyDescent="0.25">
      <c r="A406" s="269"/>
      <c r="B406" s="270"/>
      <c r="C406" s="271"/>
      <c r="D406" s="271"/>
      <c r="E406" s="271"/>
      <c r="F406" s="155"/>
      <c r="G406" s="155"/>
      <c r="H406" s="155"/>
      <c r="I406" s="155"/>
      <c r="J406" s="155"/>
      <c r="K406" s="155"/>
      <c r="L406" s="155"/>
      <c r="M406" s="155"/>
      <c r="O406" s="155"/>
      <c r="P406" s="155"/>
      <c r="Q406" s="155"/>
      <c r="R406" s="155"/>
      <c r="T406" s="155"/>
      <c r="W406" s="155"/>
      <c r="X406" s="155"/>
      <c r="Y406" s="155"/>
      <c r="Z406" s="155"/>
      <c r="AB406" s="155"/>
    </row>
    <row r="407" spans="1:28" x14ac:dyDescent="0.25">
      <c r="A407" s="269"/>
      <c r="B407" s="270"/>
      <c r="C407" s="271"/>
      <c r="D407" s="271"/>
      <c r="E407" s="271"/>
      <c r="F407" s="155"/>
      <c r="G407" s="155"/>
      <c r="H407" s="155"/>
      <c r="I407" s="155"/>
      <c r="J407" s="155"/>
      <c r="K407" s="155"/>
      <c r="L407" s="155"/>
      <c r="M407" s="155"/>
      <c r="O407" s="155"/>
      <c r="P407" s="155"/>
      <c r="Q407" s="155"/>
      <c r="R407" s="155"/>
      <c r="T407" s="155"/>
      <c r="W407" s="155"/>
      <c r="X407" s="155"/>
      <c r="Y407" s="155"/>
      <c r="Z407" s="155"/>
      <c r="AB407" s="155"/>
    </row>
    <row r="408" spans="1:28" x14ac:dyDescent="0.25">
      <c r="A408" s="269"/>
      <c r="B408" s="270"/>
      <c r="C408" s="271"/>
      <c r="D408" s="271"/>
      <c r="E408" s="271"/>
      <c r="F408" s="155"/>
      <c r="G408" s="155"/>
      <c r="H408" s="155"/>
      <c r="I408" s="155"/>
      <c r="J408" s="155"/>
      <c r="K408" s="155"/>
      <c r="L408" s="155"/>
      <c r="M408" s="155"/>
      <c r="O408" s="155"/>
      <c r="P408" s="155"/>
      <c r="Q408" s="155"/>
      <c r="R408" s="155"/>
      <c r="T408" s="155"/>
      <c r="W408" s="155"/>
      <c r="X408" s="155"/>
      <c r="Y408" s="155"/>
      <c r="Z408" s="155"/>
      <c r="AB408" s="155"/>
    </row>
    <row r="409" spans="1:28" x14ac:dyDescent="0.25">
      <c r="A409" s="269"/>
      <c r="B409" s="270"/>
      <c r="C409" s="271"/>
      <c r="D409" s="271"/>
      <c r="E409" s="271"/>
      <c r="F409" s="155"/>
      <c r="G409" s="155"/>
      <c r="H409" s="155"/>
      <c r="I409" s="155"/>
      <c r="J409" s="155"/>
      <c r="K409" s="155"/>
      <c r="L409" s="155"/>
      <c r="M409" s="155"/>
      <c r="O409" s="155"/>
      <c r="P409" s="155"/>
      <c r="Q409" s="155"/>
      <c r="R409" s="155"/>
      <c r="T409" s="155"/>
      <c r="W409" s="155"/>
      <c r="X409" s="155"/>
      <c r="Y409" s="155"/>
      <c r="Z409" s="155"/>
      <c r="AB409" s="155"/>
    </row>
    <row r="410" spans="1:28" x14ac:dyDescent="0.25">
      <c r="A410" s="269"/>
      <c r="B410" s="270"/>
      <c r="C410" s="271"/>
      <c r="D410" s="271"/>
      <c r="E410" s="271"/>
      <c r="F410" s="155"/>
      <c r="G410" s="155"/>
      <c r="H410" s="155"/>
      <c r="I410" s="155"/>
      <c r="J410" s="155"/>
      <c r="K410" s="155"/>
      <c r="L410" s="155"/>
      <c r="M410" s="155"/>
      <c r="O410" s="155"/>
      <c r="P410" s="155"/>
      <c r="Q410" s="155"/>
      <c r="R410" s="155"/>
      <c r="T410" s="155"/>
      <c r="W410" s="155"/>
      <c r="X410" s="155"/>
      <c r="Y410" s="155"/>
      <c r="Z410" s="155"/>
      <c r="AB410" s="155"/>
    </row>
    <row r="411" spans="1:28" x14ac:dyDescent="0.25">
      <c r="A411" s="269"/>
      <c r="B411" s="270"/>
      <c r="C411" s="271"/>
      <c r="D411" s="271"/>
      <c r="E411" s="271"/>
      <c r="F411" s="155"/>
      <c r="G411" s="155"/>
      <c r="H411" s="155"/>
      <c r="I411" s="155"/>
      <c r="J411" s="155"/>
      <c r="K411" s="155"/>
      <c r="L411" s="155"/>
      <c r="M411" s="155"/>
      <c r="O411" s="155"/>
      <c r="P411" s="155"/>
      <c r="Q411" s="155"/>
      <c r="R411" s="155"/>
      <c r="T411" s="155"/>
      <c r="W411" s="155"/>
      <c r="X411" s="155"/>
      <c r="Y411" s="155"/>
      <c r="Z411" s="155"/>
      <c r="AB411" s="155"/>
    </row>
    <row r="412" spans="1:28" x14ac:dyDescent="0.25">
      <c r="A412" s="269"/>
      <c r="B412" s="270"/>
      <c r="C412" s="271"/>
      <c r="D412" s="271"/>
      <c r="E412" s="271"/>
      <c r="F412" s="155"/>
      <c r="G412" s="155"/>
      <c r="H412" s="155"/>
      <c r="I412" s="155"/>
      <c r="J412" s="155"/>
      <c r="K412" s="155"/>
      <c r="L412" s="155"/>
      <c r="M412" s="155"/>
      <c r="O412" s="155"/>
      <c r="P412" s="155"/>
      <c r="Q412" s="155"/>
      <c r="R412" s="155"/>
      <c r="T412" s="155"/>
      <c r="W412" s="155"/>
      <c r="X412" s="155"/>
      <c r="Y412" s="155"/>
      <c r="Z412" s="155"/>
      <c r="AB412" s="155"/>
    </row>
    <row r="413" spans="1:28" x14ac:dyDescent="0.25">
      <c r="A413" s="269"/>
      <c r="B413" s="270"/>
      <c r="C413" s="271"/>
      <c r="D413" s="271"/>
      <c r="E413" s="271"/>
      <c r="F413" s="155"/>
      <c r="G413" s="155"/>
      <c r="H413" s="155"/>
      <c r="I413" s="155"/>
      <c r="J413" s="155"/>
      <c r="K413" s="155"/>
      <c r="L413" s="155"/>
      <c r="M413" s="155"/>
      <c r="O413" s="155"/>
      <c r="P413" s="155"/>
      <c r="Q413" s="155"/>
      <c r="R413" s="155"/>
      <c r="T413" s="155"/>
      <c r="W413" s="155"/>
      <c r="X413" s="155"/>
      <c r="Y413" s="155"/>
      <c r="Z413" s="155"/>
      <c r="AB413" s="155"/>
    </row>
    <row r="414" spans="1:28" x14ac:dyDescent="0.25">
      <c r="A414" s="269"/>
      <c r="B414" s="270"/>
      <c r="C414" s="271"/>
      <c r="D414" s="271"/>
      <c r="E414" s="271"/>
      <c r="F414" s="155"/>
      <c r="G414" s="155"/>
      <c r="H414" s="155"/>
      <c r="I414" s="155"/>
      <c r="J414" s="155"/>
      <c r="K414" s="155"/>
      <c r="L414" s="155"/>
      <c r="M414" s="155"/>
      <c r="O414" s="155"/>
      <c r="P414" s="155"/>
      <c r="Q414" s="155"/>
      <c r="R414" s="155"/>
      <c r="T414" s="155"/>
      <c r="W414" s="155"/>
      <c r="X414" s="155"/>
      <c r="Y414" s="155"/>
      <c r="Z414" s="155"/>
      <c r="AB414" s="155"/>
    </row>
    <row r="415" spans="1:28" x14ac:dyDescent="0.25">
      <c r="A415" s="269"/>
      <c r="B415" s="270"/>
      <c r="C415" s="271"/>
      <c r="D415" s="271"/>
      <c r="E415" s="271"/>
      <c r="F415" s="155"/>
      <c r="G415" s="155"/>
      <c r="H415" s="155"/>
      <c r="I415" s="155"/>
      <c r="J415" s="155"/>
      <c r="K415" s="155"/>
      <c r="L415" s="155"/>
      <c r="M415" s="155"/>
      <c r="O415" s="155"/>
      <c r="P415" s="155"/>
      <c r="Q415" s="155"/>
      <c r="R415" s="155"/>
      <c r="T415" s="155"/>
      <c r="W415" s="155"/>
      <c r="X415" s="155"/>
      <c r="Y415" s="155"/>
      <c r="Z415" s="155"/>
      <c r="AB415" s="155"/>
    </row>
    <row r="416" spans="1:28" x14ac:dyDescent="0.25">
      <c r="A416" s="269"/>
      <c r="B416" s="270"/>
      <c r="C416" s="271"/>
      <c r="D416" s="271"/>
      <c r="E416" s="271"/>
      <c r="F416" s="155"/>
      <c r="G416" s="155"/>
      <c r="H416" s="155"/>
      <c r="I416" s="155"/>
      <c r="J416" s="155"/>
      <c r="K416" s="155"/>
      <c r="L416" s="155"/>
      <c r="M416" s="155"/>
      <c r="O416" s="155"/>
      <c r="P416" s="155"/>
      <c r="Q416" s="155"/>
      <c r="R416" s="155"/>
      <c r="T416" s="155"/>
      <c r="W416" s="155"/>
      <c r="X416" s="155"/>
      <c r="Y416" s="155"/>
      <c r="Z416" s="155"/>
      <c r="AB416" s="155"/>
    </row>
    <row r="417" spans="1:28" x14ac:dyDescent="0.25">
      <c r="A417" s="269"/>
      <c r="B417" s="270"/>
      <c r="C417" s="271"/>
      <c r="D417" s="271"/>
      <c r="E417" s="271"/>
      <c r="F417" s="155"/>
      <c r="G417" s="155"/>
      <c r="H417" s="155"/>
      <c r="I417" s="155"/>
      <c r="J417" s="155"/>
      <c r="K417" s="155"/>
      <c r="L417" s="155"/>
      <c r="M417" s="155"/>
      <c r="O417" s="155"/>
      <c r="P417" s="155"/>
      <c r="Q417" s="155"/>
      <c r="R417" s="155"/>
      <c r="T417" s="155"/>
      <c r="W417" s="155"/>
      <c r="X417" s="155"/>
      <c r="Y417" s="155"/>
      <c r="Z417" s="155"/>
      <c r="AB417" s="155"/>
    </row>
    <row r="418" spans="1:28" x14ac:dyDescent="0.25">
      <c r="A418" s="269"/>
      <c r="B418" s="270"/>
      <c r="C418" s="271"/>
      <c r="D418" s="271"/>
      <c r="E418" s="271"/>
      <c r="F418" s="155"/>
      <c r="G418" s="155"/>
      <c r="H418" s="155"/>
      <c r="I418" s="155"/>
      <c r="J418" s="155"/>
      <c r="K418" s="155"/>
      <c r="L418" s="155"/>
      <c r="M418" s="155"/>
      <c r="O418" s="155"/>
      <c r="P418" s="155"/>
      <c r="Q418" s="155"/>
      <c r="R418" s="155"/>
      <c r="T418" s="155"/>
      <c r="W418" s="155"/>
      <c r="X418" s="155"/>
      <c r="Y418" s="155"/>
      <c r="Z418" s="155"/>
      <c r="AB418" s="155"/>
    </row>
    <row r="419" spans="1:28" x14ac:dyDescent="0.25">
      <c r="A419" s="269"/>
      <c r="B419" s="270"/>
      <c r="C419" s="271"/>
      <c r="D419" s="271"/>
      <c r="E419" s="271"/>
      <c r="F419" s="155"/>
      <c r="G419" s="155"/>
      <c r="H419" s="155"/>
      <c r="I419" s="155"/>
      <c r="J419" s="155"/>
      <c r="K419" s="155"/>
      <c r="L419" s="155"/>
      <c r="M419" s="155"/>
      <c r="O419" s="155"/>
      <c r="P419" s="155"/>
      <c r="Q419" s="155"/>
      <c r="R419" s="155"/>
      <c r="T419" s="155"/>
      <c r="W419" s="155"/>
      <c r="X419" s="155"/>
      <c r="Y419" s="155"/>
      <c r="Z419" s="155"/>
      <c r="AB419" s="155"/>
    </row>
    <row r="420" spans="1:28" x14ac:dyDescent="0.25">
      <c r="A420" s="269"/>
      <c r="B420" s="270"/>
      <c r="C420" s="271"/>
      <c r="D420" s="271"/>
      <c r="E420" s="271"/>
      <c r="F420" s="155"/>
      <c r="G420" s="155"/>
      <c r="H420" s="155"/>
      <c r="I420" s="155"/>
      <c r="J420" s="155"/>
      <c r="K420" s="155"/>
      <c r="L420" s="155"/>
      <c r="M420" s="155"/>
      <c r="O420" s="155"/>
      <c r="P420" s="155"/>
      <c r="Q420" s="155"/>
      <c r="R420" s="155"/>
      <c r="T420" s="155"/>
      <c r="W420" s="155"/>
      <c r="X420" s="155"/>
      <c r="Y420" s="155"/>
      <c r="Z420" s="155"/>
      <c r="AB420" s="155"/>
    </row>
    <row r="421" spans="1:28" x14ac:dyDescent="0.25">
      <c r="A421" s="269"/>
      <c r="B421" s="270"/>
      <c r="C421" s="271"/>
      <c r="D421" s="271"/>
      <c r="E421" s="271"/>
      <c r="F421" s="155"/>
      <c r="G421" s="155"/>
      <c r="H421" s="155"/>
      <c r="I421" s="155"/>
      <c r="J421" s="155"/>
      <c r="K421" s="155"/>
      <c r="L421" s="155"/>
      <c r="M421" s="155"/>
      <c r="O421" s="155"/>
      <c r="P421" s="155"/>
      <c r="Q421" s="155"/>
      <c r="R421" s="155"/>
      <c r="T421" s="155"/>
      <c r="W421" s="155"/>
      <c r="X421" s="155"/>
      <c r="Y421" s="155"/>
      <c r="Z421" s="155"/>
      <c r="AB421" s="155"/>
    </row>
    <row r="422" spans="1:28" x14ac:dyDescent="0.25">
      <c r="A422" s="269"/>
      <c r="B422" s="270"/>
      <c r="C422" s="271"/>
      <c r="D422" s="271"/>
      <c r="E422" s="271"/>
      <c r="F422" s="155"/>
      <c r="G422" s="155"/>
      <c r="H422" s="155"/>
      <c r="I422" s="155"/>
      <c r="J422" s="155"/>
      <c r="K422" s="155"/>
      <c r="L422" s="155"/>
      <c r="M422" s="155"/>
      <c r="O422" s="155"/>
      <c r="P422" s="155"/>
      <c r="Q422" s="155"/>
      <c r="R422" s="155"/>
      <c r="T422" s="155"/>
      <c r="W422" s="155"/>
      <c r="X422" s="155"/>
      <c r="Y422" s="155"/>
      <c r="Z422" s="155"/>
      <c r="AB422" s="155"/>
    </row>
    <row r="423" spans="1:28" x14ac:dyDescent="0.25">
      <c r="A423" s="269"/>
      <c r="B423" s="270"/>
      <c r="C423" s="271"/>
      <c r="D423" s="271"/>
      <c r="E423" s="271"/>
      <c r="F423" s="155"/>
      <c r="G423" s="155"/>
      <c r="H423" s="155"/>
      <c r="I423" s="155"/>
      <c r="J423" s="155"/>
      <c r="K423" s="155"/>
      <c r="L423" s="155"/>
      <c r="M423" s="155"/>
      <c r="O423" s="155"/>
      <c r="P423" s="155"/>
      <c r="Q423" s="155"/>
      <c r="R423" s="155"/>
      <c r="T423" s="155"/>
      <c r="W423" s="155"/>
      <c r="X423" s="155"/>
      <c r="Y423" s="155"/>
      <c r="Z423" s="155"/>
      <c r="AB423" s="155"/>
    </row>
    <row r="424" spans="1:28" x14ac:dyDescent="0.25">
      <c r="A424" s="269"/>
      <c r="B424" s="270"/>
      <c r="C424" s="271"/>
      <c r="D424" s="271"/>
      <c r="E424" s="271"/>
      <c r="F424" s="155"/>
      <c r="G424" s="155"/>
      <c r="H424" s="155"/>
      <c r="I424" s="155"/>
      <c r="J424" s="155"/>
      <c r="K424" s="155"/>
      <c r="L424" s="155"/>
      <c r="M424" s="155"/>
      <c r="O424" s="155"/>
      <c r="P424" s="155"/>
      <c r="Q424" s="155"/>
      <c r="R424" s="155"/>
      <c r="T424" s="155"/>
      <c r="W424" s="155"/>
      <c r="X424" s="155"/>
      <c r="Y424" s="155"/>
      <c r="Z424" s="155"/>
      <c r="AB424" s="155"/>
    </row>
    <row r="425" spans="1:28" x14ac:dyDescent="0.25">
      <c r="A425" s="269"/>
      <c r="B425" s="270"/>
      <c r="C425" s="271"/>
      <c r="D425" s="271"/>
      <c r="E425" s="271"/>
      <c r="F425" s="155"/>
      <c r="G425" s="155"/>
      <c r="H425" s="155"/>
      <c r="I425" s="155"/>
      <c r="J425" s="155"/>
      <c r="K425" s="155"/>
      <c r="L425" s="155"/>
      <c r="M425" s="155"/>
      <c r="O425" s="155"/>
      <c r="P425" s="155"/>
      <c r="Q425" s="155"/>
      <c r="R425" s="155"/>
      <c r="T425" s="155"/>
      <c r="W425" s="155"/>
      <c r="X425" s="155"/>
      <c r="Y425" s="155"/>
      <c r="Z425" s="155"/>
      <c r="AB425" s="155"/>
    </row>
    <row r="426" spans="1:28" x14ac:dyDescent="0.25">
      <c r="A426" s="269"/>
      <c r="B426" s="270"/>
      <c r="C426" s="271"/>
      <c r="D426" s="271"/>
      <c r="E426" s="271"/>
      <c r="F426" s="155"/>
      <c r="G426" s="155"/>
      <c r="H426" s="155"/>
      <c r="I426" s="155"/>
      <c r="J426" s="155"/>
      <c r="K426" s="155"/>
      <c r="L426" s="155"/>
      <c r="M426" s="155"/>
      <c r="O426" s="155"/>
      <c r="P426" s="155"/>
      <c r="Q426" s="155"/>
      <c r="R426" s="155"/>
      <c r="T426" s="155"/>
      <c r="W426" s="155"/>
      <c r="X426" s="155"/>
      <c r="Y426" s="155"/>
      <c r="Z426" s="155"/>
      <c r="AB426" s="155"/>
    </row>
    <row r="427" spans="1:28" x14ac:dyDescent="0.25">
      <c r="A427" s="269"/>
      <c r="B427" s="270"/>
      <c r="C427" s="271"/>
      <c r="D427" s="271"/>
      <c r="E427" s="271"/>
      <c r="F427" s="155"/>
      <c r="G427" s="155"/>
      <c r="H427" s="155"/>
      <c r="I427" s="155"/>
      <c r="J427" s="155"/>
      <c r="K427" s="155"/>
      <c r="L427" s="155"/>
      <c r="M427" s="155"/>
      <c r="O427" s="155"/>
      <c r="P427" s="155"/>
      <c r="Q427" s="155"/>
      <c r="R427" s="155"/>
      <c r="T427" s="155"/>
      <c r="W427" s="155"/>
      <c r="X427" s="155"/>
      <c r="Y427" s="155"/>
      <c r="Z427" s="155"/>
      <c r="AB427" s="155"/>
    </row>
    <row r="428" spans="1:28" x14ac:dyDescent="0.25">
      <c r="A428" s="269"/>
      <c r="B428" s="270"/>
      <c r="C428" s="271"/>
      <c r="D428" s="271"/>
      <c r="E428" s="271"/>
      <c r="F428" s="155"/>
      <c r="G428" s="155"/>
      <c r="H428" s="155"/>
      <c r="I428" s="155"/>
      <c r="J428" s="155"/>
      <c r="K428" s="155"/>
      <c r="L428" s="155"/>
      <c r="M428" s="155"/>
      <c r="O428" s="155"/>
      <c r="P428" s="155"/>
      <c r="Q428" s="155"/>
      <c r="R428" s="155"/>
      <c r="T428" s="155"/>
      <c r="W428" s="155"/>
      <c r="X428" s="155"/>
      <c r="Y428" s="155"/>
      <c r="Z428" s="155"/>
      <c r="AB428" s="155"/>
    </row>
    <row r="429" spans="1:28" x14ac:dyDescent="0.25">
      <c r="A429" s="269"/>
      <c r="B429" s="270"/>
      <c r="C429" s="271"/>
      <c r="D429" s="271"/>
      <c r="E429" s="271"/>
      <c r="F429" s="155"/>
      <c r="G429" s="155"/>
      <c r="H429" s="155"/>
      <c r="I429" s="155"/>
      <c r="J429" s="155"/>
      <c r="K429" s="155"/>
      <c r="L429" s="155"/>
      <c r="M429" s="155"/>
      <c r="O429" s="155"/>
      <c r="P429" s="155"/>
      <c r="Q429" s="155"/>
      <c r="R429" s="155"/>
      <c r="T429" s="155"/>
      <c r="W429" s="155"/>
      <c r="X429" s="155"/>
      <c r="Y429" s="155"/>
      <c r="Z429" s="155"/>
      <c r="AB429" s="155"/>
    </row>
    <row r="430" spans="1:28" x14ac:dyDescent="0.25">
      <c r="A430" s="269"/>
      <c r="B430" s="270"/>
      <c r="C430" s="271"/>
      <c r="D430" s="271"/>
      <c r="E430" s="271"/>
      <c r="F430" s="155"/>
      <c r="G430" s="155"/>
      <c r="H430" s="155"/>
      <c r="I430" s="155"/>
      <c r="J430" s="155"/>
      <c r="K430" s="155"/>
      <c r="L430" s="155"/>
      <c r="M430" s="155"/>
      <c r="O430" s="155"/>
      <c r="P430" s="155"/>
      <c r="Q430" s="155"/>
      <c r="R430" s="155"/>
      <c r="T430" s="155"/>
      <c r="W430" s="155"/>
      <c r="X430" s="155"/>
      <c r="Y430" s="155"/>
      <c r="Z430" s="155"/>
      <c r="AB430" s="155"/>
    </row>
    <row r="431" spans="1:28" x14ac:dyDescent="0.25">
      <c r="A431" s="269"/>
      <c r="B431" s="270"/>
      <c r="C431" s="271"/>
      <c r="D431" s="271"/>
      <c r="E431" s="271"/>
      <c r="F431" s="155"/>
      <c r="G431" s="155"/>
      <c r="H431" s="155"/>
      <c r="I431" s="155"/>
      <c r="J431" s="155"/>
      <c r="K431" s="155"/>
      <c r="L431" s="155"/>
      <c r="M431" s="155"/>
      <c r="O431" s="155"/>
      <c r="P431" s="155"/>
      <c r="Q431" s="155"/>
      <c r="R431" s="155"/>
      <c r="T431" s="155"/>
      <c r="W431" s="155"/>
      <c r="X431" s="155"/>
      <c r="Y431" s="155"/>
      <c r="Z431" s="155"/>
      <c r="AB431" s="155"/>
    </row>
    <row r="432" spans="1:28" x14ac:dyDescent="0.25">
      <c r="A432" s="269"/>
      <c r="B432" s="270"/>
      <c r="C432" s="271"/>
      <c r="D432" s="271"/>
      <c r="E432" s="271"/>
      <c r="F432" s="155"/>
      <c r="G432" s="155"/>
      <c r="H432" s="155"/>
      <c r="I432" s="155"/>
      <c r="J432" s="155"/>
      <c r="K432" s="155"/>
      <c r="L432" s="155"/>
      <c r="M432" s="155"/>
      <c r="O432" s="155"/>
      <c r="P432" s="155"/>
      <c r="Q432" s="155"/>
      <c r="R432" s="155"/>
      <c r="T432" s="155"/>
      <c r="W432" s="155"/>
      <c r="X432" s="155"/>
      <c r="Y432" s="155"/>
      <c r="Z432" s="155"/>
      <c r="AB432" s="155"/>
    </row>
    <row r="433" spans="1:28" x14ac:dyDescent="0.25">
      <c r="A433" s="269"/>
      <c r="B433" s="270"/>
      <c r="C433" s="271"/>
      <c r="D433" s="271"/>
      <c r="E433" s="271"/>
      <c r="F433" s="155"/>
      <c r="G433" s="155"/>
      <c r="H433" s="155"/>
      <c r="I433" s="155"/>
      <c r="J433" s="155"/>
      <c r="K433" s="155"/>
      <c r="L433" s="155"/>
      <c r="M433" s="155"/>
      <c r="O433" s="155"/>
      <c r="P433" s="155"/>
      <c r="Q433" s="155"/>
      <c r="R433" s="155"/>
      <c r="T433" s="155"/>
      <c r="W433" s="155"/>
      <c r="X433" s="155"/>
      <c r="Y433" s="155"/>
      <c r="Z433" s="155"/>
      <c r="AB433" s="155"/>
    </row>
    <row r="434" spans="1:28" x14ac:dyDescent="0.25">
      <c r="A434" s="269"/>
      <c r="B434" s="270"/>
      <c r="C434" s="271"/>
      <c r="D434" s="271"/>
      <c r="E434" s="271"/>
      <c r="F434" s="155"/>
      <c r="G434" s="155"/>
      <c r="H434" s="155"/>
      <c r="I434" s="155"/>
      <c r="J434" s="155"/>
      <c r="K434" s="155"/>
      <c r="L434" s="155"/>
      <c r="M434" s="155"/>
      <c r="O434" s="155"/>
      <c r="P434" s="155"/>
      <c r="Q434" s="155"/>
      <c r="R434" s="155"/>
      <c r="T434" s="155"/>
      <c r="W434" s="155"/>
      <c r="X434" s="155"/>
      <c r="Y434" s="155"/>
      <c r="Z434" s="155"/>
      <c r="AB434" s="155"/>
    </row>
    <row r="435" spans="1:28" x14ac:dyDescent="0.25">
      <c r="A435" s="269"/>
      <c r="B435" s="270"/>
      <c r="C435" s="271"/>
      <c r="D435" s="271"/>
      <c r="E435" s="271"/>
      <c r="F435" s="155"/>
      <c r="G435" s="155"/>
      <c r="H435" s="155"/>
      <c r="I435" s="155"/>
      <c r="J435" s="155"/>
      <c r="K435" s="155"/>
      <c r="L435" s="155"/>
      <c r="M435" s="155"/>
      <c r="O435" s="155"/>
      <c r="P435" s="155"/>
      <c r="Q435" s="155"/>
      <c r="R435" s="155"/>
      <c r="T435" s="155"/>
      <c r="W435" s="155"/>
      <c r="X435" s="155"/>
      <c r="Y435" s="155"/>
      <c r="Z435" s="155"/>
      <c r="AB435" s="155"/>
    </row>
    <row r="436" spans="1:28" x14ac:dyDescent="0.25">
      <c r="A436" s="269"/>
      <c r="B436" s="270"/>
      <c r="C436" s="271"/>
      <c r="D436" s="271"/>
      <c r="E436" s="271"/>
      <c r="F436" s="155"/>
      <c r="G436" s="155"/>
      <c r="H436" s="155"/>
      <c r="I436" s="155"/>
      <c r="J436" s="155"/>
      <c r="K436" s="155"/>
      <c r="L436" s="155"/>
      <c r="M436" s="155"/>
      <c r="O436" s="155"/>
      <c r="P436" s="155"/>
      <c r="Q436" s="155"/>
      <c r="R436" s="155"/>
      <c r="T436" s="155"/>
      <c r="W436" s="155"/>
      <c r="X436" s="155"/>
      <c r="Y436" s="155"/>
      <c r="Z436" s="155"/>
      <c r="AB436" s="155"/>
    </row>
    <row r="437" spans="1:28" x14ac:dyDescent="0.25">
      <c r="A437" s="269"/>
      <c r="B437" s="270"/>
      <c r="C437" s="271"/>
      <c r="D437" s="271"/>
      <c r="E437" s="271"/>
      <c r="F437" s="155"/>
      <c r="G437" s="155"/>
      <c r="H437" s="155"/>
      <c r="I437" s="155"/>
      <c r="J437" s="155"/>
      <c r="K437" s="155"/>
      <c r="L437" s="155"/>
      <c r="M437" s="155"/>
      <c r="O437" s="155"/>
      <c r="P437" s="155"/>
      <c r="Q437" s="155"/>
      <c r="R437" s="155"/>
      <c r="T437" s="155"/>
      <c r="W437" s="155"/>
      <c r="X437" s="155"/>
      <c r="Y437" s="155"/>
      <c r="Z437" s="155"/>
      <c r="AB437" s="155"/>
    </row>
    <row r="438" spans="1:28" x14ac:dyDescent="0.25">
      <c r="A438" s="269"/>
      <c r="B438" s="270"/>
      <c r="C438" s="271"/>
      <c r="D438" s="271"/>
      <c r="E438" s="271"/>
      <c r="F438" s="155"/>
      <c r="G438" s="155"/>
      <c r="H438" s="155"/>
      <c r="I438" s="155"/>
      <c r="J438" s="155"/>
      <c r="K438" s="155"/>
      <c r="L438" s="155"/>
      <c r="M438" s="155"/>
      <c r="O438" s="155"/>
      <c r="P438" s="155"/>
      <c r="Q438" s="155"/>
      <c r="R438" s="155"/>
      <c r="T438" s="155"/>
      <c r="W438" s="155"/>
      <c r="X438" s="155"/>
      <c r="Y438" s="155"/>
      <c r="Z438" s="155"/>
      <c r="AB438" s="155"/>
    </row>
    <row r="439" spans="1:28" x14ac:dyDescent="0.25">
      <c r="A439" s="269"/>
      <c r="B439" s="270"/>
      <c r="C439" s="271"/>
      <c r="D439" s="271"/>
      <c r="E439" s="271"/>
      <c r="F439" s="155"/>
      <c r="G439" s="155"/>
      <c r="H439" s="155"/>
      <c r="I439" s="155"/>
      <c r="J439" s="155"/>
      <c r="K439" s="155"/>
      <c r="L439" s="155"/>
      <c r="M439" s="155"/>
      <c r="O439" s="155"/>
      <c r="P439" s="155"/>
      <c r="Q439" s="155"/>
      <c r="R439" s="155"/>
      <c r="T439" s="155"/>
      <c r="W439" s="155"/>
      <c r="X439" s="155"/>
      <c r="Y439" s="155"/>
      <c r="Z439" s="155"/>
      <c r="AB439" s="155"/>
    </row>
    <row r="440" spans="1:28" x14ac:dyDescent="0.25">
      <c r="A440" s="269"/>
      <c r="B440" s="270"/>
      <c r="C440" s="271"/>
      <c r="D440" s="271"/>
      <c r="E440" s="271"/>
      <c r="F440" s="155"/>
      <c r="G440" s="155"/>
      <c r="H440" s="155"/>
      <c r="I440" s="155"/>
      <c r="J440" s="155"/>
      <c r="K440" s="155"/>
      <c r="L440" s="155"/>
      <c r="M440" s="155"/>
      <c r="O440" s="155"/>
      <c r="P440" s="155"/>
      <c r="Q440" s="155"/>
      <c r="R440" s="155"/>
      <c r="T440" s="155"/>
      <c r="W440" s="155"/>
      <c r="X440" s="155"/>
      <c r="Y440" s="155"/>
      <c r="Z440" s="155"/>
      <c r="AB440" s="155"/>
    </row>
    <row r="441" spans="1:28" x14ac:dyDescent="0.25">
      <c r="A441" s="269"/>
      <c r="B441" s="270"/>
      <c r="C441" s="271"/>
      <c r="D441" s="271"/>
      <c r="E441" s="271"/>
      <c r="F441" s="155"/>
      <c r="G441" s="155"/>
      <c r="H441" s="155"/>
      <c r="I441" s="155"/>
      <c r="J441" s="155"/>
      <c r="K441" s="155"/>
      <c r="L441" s="155"/>
      <c r="M441" s="155"/>
      <c r="O441" s="155"/>
      <c r="P441" s="155"/>
      <c r="Q441" s="155"/>
      <c r="R441" s="155"/>
      <c r="T441" s="155"/>
      <c r="W441" s="155"/>
      <c r="X441" s="155"/>
      <c r="Y441" s="155"/>
      <c r="Z441" s="155"/>
      <c r="AB441" s="155"/>
    </row>
    <row r="442" spans="1:28" x14ac:dyDescent="0.25">
      <c r="A442" s="269"/>
      <c r="B442" s="270"/>
      <c r="C442" s="271"/>
      <c r="D442" s="271"/>
      <c r="E442" s="271"/>
      <c r="F442" s="155"/>
      <c r="G442" s="155"/>
      <c r="H442" s="155"/>
      <c r="I442" s="155"/>
      <c r="J442" s="155"/>
      <c r="K442" s="155"/>
      <c r="L442" s="155"/>
      <c r="M442" s="155"/>
      <c r="O442" s="155"/>
      <c r="P442" s="155"/>
      <c r="Q442" s="155"/>
      <c r="R442" s="155"/>
      <c r="T442" s="155"/>
      <c r="W442" s="155"/>
      <c r="X442" s="155"/>
      <c r="Y442" s="155"/>
      <c r="Z442" s="155"/>
      <c r="AB442" s="155"/>
    </row>
    <row r="443" spans="1:28" x14ac:dyDescent="0.25">
      <c r="A443" s="269"/>
      <c r="B443" s="270"/>
      <c r="C443" s="271"/>
      <c r="D443" s="271"/>
      <c r="E443" s="271"/>
      <c r="F443" s="155"/>
      <c r="G443" s="155"/>
      <c r="H443" s="155"/>
      <c r="I443" s="155"/>
      <c r="J443" s="155"/>
      <c r="K443" s="155"/>
      <c r="L443" s="155"/>
      <c r="M443" s="155"/>
      <c r="O443" s="155"/>
      <c r="P443" s="155"/>
      <c r="Q443" s="155"/>
      <c r="R443" s="155"/>
      <c r="T443" s="155"/>
      <c r="W443" s="155"/>
      <c r="X443" s="155"/>
      <c r="Y443" s="155"/>
      <c r="Z443" s="155"/>
      <c r="AB443" s="155"/>
    </row>
    <row r="444" spans="1:28" x14ac:dyDescent="0.25">
      <c r="A444" s="269"/>
      <c r="B444" s="270"/>
      <c r="C444" s="271"/>
      <c r="D444" s="271"/>
      <c r="E444" s="271"/>
      <c r="F444" s="155"/>
      <c r="G444" s="155"/>
      <c r="H444" s="155"/>
      <c r="I444" s="155"/>
      <c r="J444" s="155"/>
      <c r="K444" s="155"/>
      <c r="L444" s="155"/>
      <c r="M444" s="155"/>
      <c r="O444" s="155"/>
      <c r="P444" s="155"/>
      <c r="Q444" s="155"/>
      <c r="R444" s="155"/>
      <c r="T444" s="155"/>
      <c r="W444" s="155"/>
      <c r="X444" s="155"/>
      <c r="Y444" s="155"/>
      <c r="Z444" s="155"/>
      <c r="AB444" s="155"/>
    </row>
    <row r="445" spans="1:28" x14ac:dyDescent="0.25">
      <c r="A445" s="269"/>
      <c r="B445" s="270"/>
      <c r="C445" s="271"/>
      <c r="D445" s="271"/>
      <c r="E445" s="271"/>
      <c r="F445" s="155"/>
      <c r="G445" s="155"/>
      <c r="H445" s="155"/>
      <c r="I445" s="155"/>
      <c r="J445" s="155"/>
      <c r="K445" s="155"/>
      <c r="L445" s="155"/>
      <c r="M445" s="155"/>
      <c r="O445" s="155"/>
      <c r="P445" s="155"/>
      <c r="Q445" s="155"/>
      <c r="R445" s="155"/>
      <c r="T445" s="155"/>
      <c r="W445" s="155"/>
      <c r="X445" s="155"/>
      <c r="Y445" s="155"/>
      <c r="Z445" s="155"/>
      <c r="AB445" s="155"/>
    </row>
    <row r="446" spans="1:28" x14ac:dyDescent="0.25">
      <c r="A446" s="269"/>
      <c r="B446" s="270"/>
      <c r="C446" s="271"/>
      <c r="D446" s="271"/>
      <c r="E446" s="271"/>
      <c r="F446" s="155"/>
      <c r="G446" s="155"/>
      <c r="H446" s="155"/>
      <c r="I446" s="155"/>
      <c r="J446" s="155"/>
      <c r="K446" s="155"/>
      <c r="L446" s="155"/>
      <c r="M446" s="155"/>
      <c r="O446" s="155"/>
      <c r="P446" s="155"/>
      <c r="Q446" s="155"/>
      <c r="R446" s="155"/>
      <c r="T446" s="155"/>
      <c r="W446" s="155"/>
      <c r="X446" s="155"/>
      <c r="Y446" s="155"/>
      <c r="Z446" s="155"/>
      <c r="AB446" s="155"/>
    </row>
    <row r="447" spans="1:28" x14ac:dyDescent="0.25">
      <c r="A447" s="269"/>
      <c r="B447" s="270"/>
      <c r="C447" s="271"/>
      <c r="D447" s="271"/>
      <c r="E447" s="271"/>
      <c r="F447" s="155"/>
      <c r="G447" s="155"/>
      <c r="H447" s="155"/>
      <c r="I447" s="155"/>
      <c r="J447" s="155"/>
      <c r="K447" s="155"/>
      <c r="L447" s="155"/>
      <c r="M447" s="155"/>
      <c r="O447" s="155"/>
      <c r="P447" s="155"/>
      <c r="Q447" s="155"/>
      <c r="R447" s="155"/>
      <c r="T447" s="155"/>
      <c r="W447" s="155"/>
      <c r="X447" s="155"/>
      <c r="Y447" s="155"/>
      <c r="Z447" s="155"/>
      <c r="AB447" s="155"/>
    </row>
    <row r="448" spans="1:28" x14ac:dyDescent="0.25">
      <c r="A448" s="269"/>
      <c r="B448" s="270"/>
      <c r="C448" s="271"/>
      <c r="D448" s="271"/>
      <c r="E448" s="271"/>
      <c r="F448" s="155"/>
      <c r="G448" s="155"/>
      <c r="H448" s="155"/>
      <c r="I448" s="155"/>
      <c r="J448" s="155"/>
      <c r="K448" s="155"/>
      <c r="L448" s="155"/>
      <c r="M448" s="155"/>
      <c r="O448" s="155"/>
      <c r="P448" s="155"/>
      <c r="Q448" s="155"/>
      <c r="R448" s="155"/>
      <c r="T448" s="155"/>
      <c r="W448" s="155"/>
      <c r="X448" s="155"/>
      <c r="Y448" s="155"/>
      <c r="Z448" s="155"/>
      <c r="AB448" s="155"/>
    </row>
  </sheetData>
  <mergeCells count="1">
    <mergeCell ref="A1:F1"/>
  </mergeCells>
  <printOptions horizontalCentered="1" gridLines="1"/>
  <pageMargins left="0.19685039370078741" right="0.19685039370078741" top="0.23622047244094491" bottom="0.19685039370078741" header="0.31496062992125984" footer="0.19685039370078741"/>
  <pageSetup paperSize="9" scale="89" firstPageNumber="5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Sažetak općeg dijela DO</vt:lpstr>
      <vt:lpstr>Plan prih. po izvorima</vt:lpstr>
      <vt:lpstr>Opći dio - Prihodi</vt:lpstr>
      <vt:lpstr>Opći dio - Rashodi</vt:lpstr>
      <vt:lpstr>Rashodi - detaljno</vt:lpstr>
      <vt:lpstr>'Plan prih. po izvorima'!Ispis_naslova</vt:lpstr>
      <vt:lpstr>'Rashodi - detaljno'!Ispis_naslova</vt:lpstr>
      <vt:lpstr>'Opći dio - Prihodi'!Podrucje_ispisa</vt:lpstr>
      <vt:lpstr>'Opći dio - Rashodi'!Podrucje_ispisa</vt:lpstr>
      <vt:lpstr>'Plan prih. po izvorima'!Podrucje_ispisa</vt:lpstr>
      <vt:lpstr>'Rashodi - detaljno'!Podrucje_ispisa</vt:lpstr>
      <vt:lpstr>'Sažetak općeg dijela DO'!Podrucje_ispisa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2021-06-28T10:52:04Z</cp:lastPrinted>
  <dcterms:created xsi:type="dcterms:W3CDTF">2013-09-11T11:00:21Z</dcterms:created>
  <dcterms:modified xsi:type="dcterms:W3CDTF">2021-06-28T10:56:43Z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