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ocuments\FINANCIJSKI PLANOVI\FINANCIJSKI PLAN - 2026-2028\FP 2026-2028\"/>
    </mc:Choice>
  </mc:AlternateContent>
  <xr:revisionPtr revIDLastSave="0" documentId="13_ncr:1_{A4C6D96B-BF79-4739-BF14-6A746F37C308}" xr6:coauthVersionLast="47" xr6:coauthVersionMax="47" xr10:uidLastSave="{00000000-0000-0000-0000-000000000000}"/>
  <bookViews>
    <workbookView xWindow="-108" yWindow="-108" windowWidth="23256" windowHeight="12576" firstSheet="2" activeTab="7" xr2:uid="{64C1F65D-0036-494A-A644-3EDE74DAC120}"/>
  </bookViews>
  <sheets>
    <sheet name="Sažetak D.O." sheetId="12" r:id="rId1"/>
    <sheet name="Sažetak" sheetId="5" r:id="rId2"/>
    <sheet name="Ekon. klas. " sheetId="6" r:id="rId3"/>
    <sheet name="Izvori financ." sheetId="7" r:id="rId4"/>
    <sheet name="Funkc. klas." sheetId="8" r:id="rId5"/>
    <sheet name="Račun financ. - ekon. kl." sheetId="10" r:id="rId6"/>
    <sheet name="Račun financ. - izvori financ." sheetId="11" r:id="rId7"/>
    <sheet name="POSEBNI DIO" sheetId="9" r:id="rId8"/>
  </sheets>
  <definedNames>
    <definedName name="_xlnm.Print_Titles" localSheetId="7">'POSEBNI DIO'!$3:$4</definedName>
  </definedNames>
  <calcPr calcId="191029"/>
</workbook>
</file>

<file path=xl/calcChain.xml><?xml version="1.0" encoding="utf-8"?>
<calcChain xmlns="http://schemas.openxmlformats.org/spreadsheetml/2006/main">
  <c r="G45" i="12" l="1"/>
  <c r="H42" i="12" s="1"/>
  <c r="H45" i="12" s="1"/>
  <c r="I42" i="12" s="1"/>
  <c r="I45" i="12" s="1"/>
  <c r="J42" i="12" s="1"/>
  <c r="J45" i="12" s="1"/>
  <c r="F45" i="12"/>
  <c r="G42" i="12"/>
  <c r="J29" i="12"/>
  <c r="I29" i="12"/>
  <c r="H29" i="12"/>
  <c r="G29" i="12"/>
  <c r="F29" i="12"/>
  <c r="G21" i="12"/>
  <c r="G30" i="12" s="1"/>
  <c r="G36" i="12" s="1"/>
  <c r="J18" i="12"/>
  <c r="I18" i="12"/>
  <c r="H18" i="12"/>
  <c r="H21" i="12" s="1"/>
  <c r="G18" i="12"/>
  <c r="F18" i="12"/>
  <c r="J15" i="12"/>
  <c r="J21" i="12" s="1"/>
  <c r="I15" i="12"/>
  <c r="I21" i="12" s="1"/>
  <c r="H15" i="12"/>
  <c r="G15" i="12"/>
  <c r="F15" i="12"/>
  <c r="F21" i="12" s="1"/>
  <c r="C30" i="7"/>
  <c r="C26" i="7"/>
  <c r="C21" i="7"/>
  <c r="C17" i="6"/>
  <c r="F15" i="5"/>
  <c r="G15" i="5"/>
  <c r="H15" i="5"/>
  <c r="I15" i="5"/>
  <c r="J15" i="5"/>
  <c r="F45" i="5"/>
  <c r="G42" i="5" s="1"/>
  <c r="G45" i="5" s="1"/>
  <c r="H42" i="5" s="1"/>
  <c r="H45" i="5" s="1"/>
  <c r="I42" i="5" s="1"/>
  <c r="I45" i="5" s="1"/>
  <c r="J42" i="5" s="1"/>
  <c r="J45" i="5" s="1"/>
  <c r="J29" i="5"/>
  <c r="I29" i="5"/>
  <c r="H29" i="5"/>
  <c r="G29" i="5"/>
  <c r="F29" i="5"/>
  <c r="J18" i="5"/>
  <c r="I18" i="5"/>
  <c r="H18" i="5"/>
  <c r="G18" i="5"/>
  <c r="F18" i="5"/>
  <c r="H30" i="12" l="1"/>
  <c r="H36" i="12" s="1"/>
  <c r="H37" i="12" s="1"/>
  <c r="F30" i="12"/>
  <c r="F36" i="12" s="1"/>
  <c r="F37" i="12" s="1"/>
  <c r="J30" i="12"/>
  <c r="J36" i="12" s="1"/>
  <c r="J37" i="12" s="1"/>
  <c r="I30" i="12"/>
  <c r="I36" i="12" s="1"/>
  <c r="I37" i="12" s="1"/>
  <c r="G37" i="12"/>
  <c r="I21" i="5"/>
  <c r="I30" i="5" s="1"/>
  <c r="I36" i="5" s="1"/>
  <c r="I37" i="5" s="1"/>
  <c r="H21" i="5"/>
  <c r="H30" i="5" s="1"/>
  <c r="H36" i="5" s="1"/>
  <c r="G21" i="5"/>
  <c r="G30" i="5" s="1"/>
  <c r="G36" i="5" s="1"/>
  <c r="G37" i="5" s="1"/>
  <c r="F21" i="5"/>
  <c r="F30" i="5" s="1"/>
  <c r="F36" i="5" s="1"/>
  <c r="F37" i="5" s="1"/>
  <c r="J21" i="5"/>
  <c r="J30" i="5" s="1"/>
  <c r="J36" i="5" s="1"/>
  <c r="J37" i="5" s="1"/>
  <c r="H37" i="5" l="1"/>
</calcChain>
</file>

<file path=xl/sharedStrings.xml><?xml version="1.0" encoding="utf-8"?>
<sst xmlns="http://schemas.openxmlformats.org/spreadsheetml/2006/main" count="419" uniqueCount="173">
  <si>
    <t>Projekcija 2027.</t>
  </si>
  <si>
    <t>I. OPĆI DIO</t>
  </si>
  <si>
    <t>UČENIČKI DOM KVARNER</t>
  </si>
  <si>
    <t>Korisnik :</t>
  </si>
  <si>
    <t>A) SAŽETAK RAČUNA PRIHODA I RASHODA</t>
  </si>
  <si>
    <t>PRIHODI UKUPNO</t>
  </si>
  <si>
    <t>6 PRIHODI POSLOVANJA</t>
  </si>
  <si>
    <t>7 PRIHODI OD PRODAJE NEFINANCIJSKE IMOVINE</t>
  </si>
  <si>
    <t>RASHODI UKUPNO</t>
  </si>
  <si>
    <t>3 RASHODI  POSLOVANJA</t>
  </si>
  <si>
    <t>4 RASHODI ZA NABAVU NEFINANCIJSKE IMOVINE</t>
  </si>
  <si>
    <t>RAZLIKA - VIŠAK / MANJAK</t>
  </si>
  <si>
    <t>B) SAŽETAK RAČUNA FINANCIRANJA</t>
  </si>
  <si>
    <t>8 PRIMICI OD FINANCIJSKE IMOVINE I ZADUŽIVANJA</t>
  </si>
  <si>
    <t>5 IZDACI ZA FINANCIJSKU IMOVINU I OTPLATE ZAJMOVA</t>
  </si>
  <si>
    <t>NETO FINANCIRANJE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</si>
  <si>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</si>
  <si>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</si>
  <si>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</si>
  <si>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</si>
  <si>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</si>
  <si>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D) VIŠEGODIŠNJI PLAN URAVNOTEŽENJA</t>
  </si>
  <si>
    <t>VIŠAK / MANJAK IZ PRETHODNE(IH) GODINE KOJI ĆE SE RASPOREDITI / POKRITI</t>
  </si>
  <si>
    <t>VIŠAK / MANJAK TEKUĆE GODINE</t>
  </si>
  <si>
    <t>Ravnateljca</t>
  </si>
  <si>
    <t xml:space="preserve">Dubravka Alar Vičević, prof. </t>
  </si>
  <si>
    <t>PRIJEDLOG FINANCIJSKOG PLANA UČENIČKOG DOMA KVARNER ZA 2025.
I PROJEKCIJA ZA 2026. I 2027. GODINU</t>
  </si>
  <si>
    <t>608 Primorsko-goranska županija</t>
  </si>
  <si>
    <t xml:space="preserve">Lokacija: </t>
  </si>
  <si>
    <t>005 Upravni odjel za odgoj i obrazovanje</t>
  </si>
  <si>
    <t>00505 Županijske ustanove srednjeg školstva</t>
  </si>
  <si>
    <t>Razdjel:</t>
  </si>
  <si>
    <t xml:space="preserve">Glava: </t>
  </si>
  <si>
    <t>Izvršenje 2024.</t>
  </si>
  <si>
    <t>Tekući plan 2025.</t>
  </si>
  <si>
    <t>Plan 
2026.</t>
  </si>
  <si>
    <t>Projekcija 2028.</t>
  </si>
  <si>
    <t>URBROJ: 2170-56-01-25-01</t>
  </si>
  <si>
    <t>Razred i naziv</t>
  </si>
  <si>
    <t>Razred/
skupina</t>
  </si>
  <si>
    <t>Naziv</t>
  </si>
  <si>
    <t xml:space="preserve">UKUPNO PRIHODI </t>
  </si>
  <si>
    <t>6 Prihodi poslovanja</t>
  </si>
  <si>
    <t>Pomoći iz inozemstva i od subjekata unutar općeg proračuna</t>
  </si>
  <si>
    <t>Prihodi od imovine</t>
  </si>
  <si>
    <t>Prihodi od upravnih i administrativnih pristojbi, pristojbi po posebnim propisima i naknada</t>
  </si>
  <si>
    <t>Prihodi od prodaje proizvoda i robe te pruženih usluga, prihodi od donacija te povrati po protestiranim jamstvima</t>
  </si>
  <si>
    <t>Prihodi iz nadležnog proračuna i od HZZO-a temeljem ugovornih obveza</t>
  </si>
  <si>
    <t>Kazne, upravne mjere i ostali prihodi</t>
  </si>
  <si>
    <t>UKUPNO RASHODI</t>
  </si>
  <si>
    <t>Rashodi poslovanja</t>
  </si>
  <si>
    <t>Rashodi za zaposlene</t>
  </si>
  <si>
    <t>Materijalni rashodi</t>
  </si>
  <si>
    <t>Financijski rashodi</t>
  </si>
  <si>
    <t>Naknade građanima i kućanstvima na temelju osiguranja i druge naknade</t>
  </si>
  <si>
    <t>Rashodi za nabavu nefinancijske imovine</t>
  </si>
  <si>
    <t>Rashodi za nabavu proizvedene dugotrajne imovine</t>
  </si>
  <si>
    <t>Izvor: 1</t>
  </si>
  <si>
    <t>OPĆI PRIHODI I PRIMICI</t>
  </si>
  <si>
    <t xml:space="preserve">Izvor: 11 </t>
  </si>
  <si>
    <t>Opći prihodi i primici</t>
  </si>
  <si>
    <t xml:space="preserve">Izvor: 3 </t>
  </si>
  <si>
    <t>VLASTITI PRIHODI</t>
  </si>
  <si>
    <t xml:space="preserve">Izvor: 32 </t>
  </si>
  <si>
    <t>Vlastiti prihodi - proračunski korisnici</t>
  </si>
  <si>
    <t>Izvor: 4</t>
  </si>
  <si>
    <t>PRIHODI ZA POSEBNE NAMJENE</t>
  </si>
  <si>
    <t xml:space="preserve">Izvor: 43 </t>
  </si>
  <si>
    <t>Prihodi za posebne namjene - proračunski korisnici</t>
  </si>
  <si>
    <t xml:space="preserve">Izvor: 44 </t>
  </si>
  <si>
    <t>Prihodi za decentralizirane funkcije</t>
  </si>
  <si>
    <t xml:space="preserve">Izvor: 5 </t>
  </si>
  <si>
    <t>POMOĆI</t>
  </si>
  <si>
    <t xml:space="preserve">Izvor: 50 </t>
  </si>
  <si>
    <t>Pomoći iz državnog proračuna</t>
  </si>
  <si>
    <t xml:space="preserve">Izvor: 52 </t>
  </si>
  <si>
    <t>Pomoći - proračunski korisnici</t>
  </si>
  <si>
    <t xml:space="preserve">Izvor: 6 </t>
  </si>
  <si>
    <t>DONACIJE</t>
  </si>
  <si>
    <t xml:space="preserve">Izvor: 62 </t>
  </si>
  <si>
    <t>Donacije - proračunski korisnici</t>
  </si>
  <si>
    <t xml:space="preserve">Izvor: 4 </t>
  </si>
  <si>
    <t xml:space="preserve">Izvor: 48 </t>
  </si>
  <si>
    <t>Prenesena sredstva - namjenski prihodi</t>
  </si>
  <si>
    <r>
      <rPr>
        <sz val="10"/>
        <color rgb="FF000000"/>
        <rFont val="Arial"/>
        <family val="2"/>
        <charset val="238"/>
      </rPr>
      <t>Pomoći iz državnog proračuna</t>
    </r>
    <r>
      <rPr>
        <sz val="9"/>
        <color rgb="FF000000"/>
        <rFont val="Arial"/>
        <family val="2"/>
        <charset val="238"/>
      </rPr>
      <t xml:space="preserve"> - prenesena sredstva</t>
    </r>
  </si>
  <si>
    <t xml:space="preserve">Izvor: 58 </t>
  </si>
  <si>
    <t>Prenesena sredstva - pomoći</t>
  </si>
  <si>
    <t xml:space="preserve">Izvor: 68 </t>
  </si>
  <si>
    <t>Prenesena sredstva - donacije</t>
  </si>
  <si>
    <t xml:space="preserve">  Izvor: 7 </t>
  </si>
  <si>
    <t>PRIHODI OD PRODAJE ILI ZAMJENE NEFINANCIJSKE IMOVINE I NAKNADE S NASLOVA OSIGURANJA</t>
  </si>
  <si>
    <t>09</t>
  </si>
  <si>
    <t>OBRAZOVANJE</t>
  </si>
  <si>
    <t>096</t>
  </si>
  <si>
    <t>Dodatne usluge u obrazovanju</t>
  </si>
  <si>
    <t>098</t>
  </si>
  <si>
    <t>Usluge obrazovanja koje nisu drugdje svrstane</t>
  </si>
  <si>
    <t>Šifra</t>
  </si>
  <si>
    <t xml:space="preserve">Naziv </t>
  </si>
  <si>
    <t>Plan 2026.</t>
  </si>
  <si>
    <t xml:space="preserve">Izvor: 1 </t>
  </si>
  <si>
    <t xml:space="preserve"> OPĆI PRIHODI I PRIMICI</t>
  </si>
  <si>
    <t xml:space="preserve"> VLASTITI PRIHODI</t>
  </si>
  <si>
    <t xml:space="preserve"> PRIHODI ZA POSEBNE NAMJENE</t>
  </si>
  <si>
    <t xml:space="preserve"> POMOĆI</t>
  </si>
  <si>
    <t xml:space="preserve"> DONACIJE</t>
  </si>
  <si>
    <t>Izvor: 7</t>
  </si>
  <si>
    <t xml:space="preserve">Program: P5306 </t>
  </si>
  <si>
    <t>Obilježavanje postignuća učenika i nastavnika</t>
  </si>
  <si>
    <t xml:space="preserve">A A530605 </t>
  </si>
  <si>
    <t>Natjecanja i smotre</t>
  </si>
  <si>
    <t xml:space="preserve">Izvor: 111 </t>
  </si>
  <si>
    <t>Porezni i ostali prihodi</t>
  </si>
  <si>
    <t xml:space="preserve">Program: P5502 </t>
  </si>
  <si>
    <t>Unapređenje kvalitete odgojno obrazovnog sustava</t>
  </si>
  <si>
    <t>A A550203</t>
  </si>
  <si>
    <t xml:space="preserve"> Programi školskog kurikuluma</t>
  </si>
  <si>
    <t xml:space="preserve">Izvor: 431 </t>
  </si>
  <si>
    <t xml:space="preserve">Program: P5503 </t>
  </si>
  <si>
    <t>Programi rada učeničkih domova</t>
  </si>
  <si>
    <t xml:space="preserve">A A550301 </t>
  </si>
  <si>
    <t>Osiguravanje uvjeta rada</t>
  </si>
  <si>
    <t xml:space="preserve">Izvor: 321 </t>
  </si>
  <si>
    <t>Izvor: 43</t>
  </si>
  <si>
    <t xml:space="preserve">Izvor: 442 </t>
  </si>
  <si>
    <t>Prihodi za decentralizirane funkcije - SŠ</t>
  </si>
  <si>
    <t xml:space="preserve">Izvor: 483 </t>
  </si>
  <si>
    <t>Prenesena sredstva - namjenski prihodi - proračunski korisnici</t>
  </si>
  <si>
    <t>Pomoći iz državnog proračuna kroz opće prihode i primitke - korisnici - 100</t>
  </si>
  <si>
    <t xml:space="preserve">Izvor: 521 </t>
  </si>
  <si>
    <t xml:space="preserve">Izvor: 582 </t>
  </si>
  <si>
    <t>Prenesena sredstva - pomoći - proračunski korisnici</t>
  </si>
  <si>
    <t xml:space="preserve">Izvor: 621 </t>
  </si>
  <si>
    <t xml:space="preserve">Izvor: 682 </t>
  </si>
  <si>
    <t>Prenesena sredstva - donacije - proračunski korisnici</t>
  </si>
  <si>
    <t>Izvor: 78</t>
  </si>
  <si>
    <t>Prenesena sredstva - Prihodi od prodaje ili zamjene nefinancijske imovine i naknade štete s naslova osiguranja</t>
  </si>
  <si>
    <t>Izvor: 782</t>
  </si>
  <si>
    <t>T T550302</t>
  </si>
  <si>
    <t>Investicijsko održavanje objekat i opreme</t>
  </si>
  <si>
    <t xml:space="preserve">Program: P5504 </t>
  </si>
  <si>
    <t>Kapitalna ulaganja u odgojno obrazovnu infrastrukturu</t>
  </si>
  <si>
    <t xml:space="preserve">K K550403 </t>
  </si>
  <si>
    <t>Opremanje učeničkih domova</t>
  </si>
  <si>
    <t>Prenesena sredstva - prihodi od prodaje ili zamjene nefinancijske imovine i naknade s naslova osiguranja</t>
  </si>
  <si>
    <t>A. RAČUN PRIHODA I RASHODA</t>
  </si>
  <si>
    <t>A1. PRIHODI I RASHODI PREMA EKONOMSKOJ KLASIFIKACIJI</t>
  </si>
  <si>
    <t>A2. PRIHODI I RASHODI PREMA IZVORIMA FINANCIRANJA</t>
  </si>
  <si>
    <t xml:space="preserve">  Izvor: 78 </t>
  </si>
  <si>
    <t>A3. RASHODI PREMA FUNKCIJSKOJ KLASIFIKACIJI</t>
  </si>
  <si>
    <t>B. RAČUN FINANCIRANJA</t>
  </si>
  <si>
    <t>B1. RAČUN FINANCIRANJA PREMA EKONOMSKOJ KLASIFIKACIJI</t>
  </si>
  <si>
    <t>B2. RAČUN FINANCIRANJA PREMA IZVORIMA FINANCIRANJA</t>
  </si>
  <si>
    <t>II. POSEBNI DIO</t>
  </si>
  <si>
    <t xml:space="preserve">Izvor: 501110 </t>
  </si>
  <si>
    <t>Izvor: 501110</t>
  </si>
  <si>
    <t>Izvor: 501118</t>
  </si>
  <si>
    <t xml:space="preserve">Izvor: 501118 </t>
  </si>
  <si>
    <t xml:space="preserve">  Izvor: 43 </t>
  </si>
  <si>
    <t>UPRAVNI ODJEL ZA ODGOJ  OBRAZOVANJE</t>
  </si>
  <si>
    <t>ŽUPANIJSKE USTANOVE SREDNJEG ŠKOLSTVA</t>
  </si>
  <si>
    <t xml:space="preserve">Razdjel: 005 </t>
  </si>
  <si>
    <t xml:space="preserve">Glava: 00505 </t>
  </si>
  <si>
    <t>5303/19610</t>
  </si>
  <si>
    <t>5303/19610 UČENIČKI DOM KVARNER</t>
  </si>
  <si>
    <t>U Rijeci: 28.10.2025.</t>
  </si>
  <si>
    <t>KLASA: 400-02/25-01/05</t>
  </si>
  <si>
    <t>U Rijeci: 29.10.2025.</t>
  </si>
  <si>
    <t>Predsjednica Domskog odbora</t>
  </si>
  <si>
    <t xml:space="preserve">Maša Sancin Bucci, prof. </t>
  </si>
  <si>
    <t>KLASA: 007-04/25-01/16</t>
  </si>
  <si>
    <t>URBROJ: 2170-56-05-25-07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</si>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</sst>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4"/>
      <color indexed="8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rgb="FF000000"/>
      <name val="Verdana"/>
      <family val="2"/>
      <charset val="238"/>
    </font>
    <font>
      <sz val="10"/>
      <color rgb="FF000000"/>
      <name val="Arial"/>
      <family val="2"/>
      <charset val="238"/>
    </font>
    <font>
      <sz val="7"/>
      <color theme="1"/>
      <name val="Verdana"/>
      <family val="2"/>
      <charset val="238"/>
    </font>
    <font>
      <b/>
      <sz val="7"/>
      <color rgb="FF000000"/>
      <name val="Verdana"/>
      <family val="2"/>
      <charset val="238"/>
    </font>
    <font>
      <sz val="9"/>
      <color rgb="FF000000"/>
      <name val="Arial"/>
      <family val="2"/>
      <charset val="238"/>
    </font>
    <font>
      <i/>
      <sz val="10"/>
      <color rgb="FF000000"/>
      <name val="Arial"/>
      <family val="2"/>
      <charset val="238"/>
    </font>
    <font>
      <i/>
      <sz val="7"/>
      <color rgb="FF000000"/>
      <name val="Verdana"/>
      <family val="2"/>
      <charset val="238"/>
    </font>
    <font>
      <i/>
      <sz val="7"/>
      <color rgb="FF000000"/>
      <name val="Arial"/>
      <family val="2"/>
      <charset val="238"/>
    </font>
    <font>
      <sz val="12"/>
      <color theme="1"/>
      <name val="Verdana"/>
      <family val="2"/>
      <charset val="238"/>
    </font>
    <font>
      <b/>
      <sz val="12"/>
      <color theme="1"/>
      <name val="Verdana"/>
      <family val="2"/>
      <charset val="238"/>
    </font>
    <font>
      <b/>
      <sz val="8"/>
      <color rgb="FF000000"/>
      <name val="Arial"/>
      <family val="2"/>
      <charset val="238"/>
    </font>
    <font>
      <sz val="8"/>
      <color rgb="FF000000"/>
      <name val="Verdana"/>
      <family val="2"/>
      <charset val="238"/>
    </font>
    <font>
      <b/>
      <sz val="14"/>
      <color indexed="8"/>
      <name val="Times New Roman"/>
      <family val="1"/>
      <charset val="238"/>
    </font>
    <font>
      <sz val="14"/>
      <color indexed="8"/>
      <name val="Times New Roman"/>
      <family val="1"/>
      <charset val="238"/>
    </font>
    <font>
      <sz val="14"/>
      <color theme="1"/>
      <name val="Times New Roman"/>
      <family val="1"/>
      <charset val="238"/>
    </font>
    <font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8"/>
      <color indexed="8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b/>
      <sz val="9"/>
      <color rgb="FF000000"/>
      <name val="Arial"/>
      <family val="2"/>
      <charset val="238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8">
    <xf numFmtId="0" fontId="0" fillId="0" borderId="0" xfId="0"/>
    <xf numFmtId="0" fontId="18" fillId="0" borderId="10" xfId="0" applyFont="1" applyBorder="1" applyAlignment="1">
      <alignment horizontal="center" vertical="center" wrapText="1"/>
    </xf>
    <xf numFmtId="0" fontId="19" fillId="0" borderId="0" xfId="0" applyFont="1"/>
    <xf numFmtId="0" fontId="16" fillId="0" borderId="0" xfId="0" applyFont="1"/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3" fillId="0" borderId="0" xfId="0" applyFont="1" applyAlignment="1">
      <alignment wrapText="1"/>
    </xf>
    <xf numFmtId="0" fontId="21" fillId="0" borderId="0" xfId="0" applyFont="1" applyAlignment="1">
      <alignment horizontal="left" wrapText="1"/>
    </xf>
    <xf numFmtId="0" fontId="24" fillId="0" borderId="0" xfId="0" applyFont="1" applyAlignment="1">
      <alignment wrapText="1"/>
    </xf>
    <xf numFmtId="0" fontId="21" fillId="0" borderId="1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0" fontId="25" fillId="0" borderId="12" xfId="0" applyFont="1" applyBorder="1" applyAlignment="1">
      <alignment horizontal="right" vertical="center"/>
    </xf>
    <xf numFmtId="0" fontId="26" fillId="0" borderId="13" xfId="0" quotePrefix="1" applyFont="1" applyBorder="1" applyAlignment="1">
      <alignment horizontal="left" wrapText="1"/>
    </xf>
    <xf numFmtId="0" fontId="26" fillId="0" borderId="14" xfId="0" quotePrefix="1" applyFont="1" applyBorder="1" applyAlignment="1">
      <alignment horizontal="left" wrapText="1"/>
    </xf>
    <xf numFmtId="0" fontId="26" fillId="0" borderId="14" xfId="0" quotePrefix="1" applyFont="1" applyBorder="1" applyAlignment="1">
      <alignment horizontal="center" wrapText="1"/>
    </xf>
    <xf numFmtId="0" fontId="26" fillId="0" borderId="14" xfId="0" quotePrefix="1" applyFont="1" applyBorder="1" applyAlignment="1">
      <alignment horizontal="left"/>
    </xf>
    <xf numFmtId="3" fontId="26" fillId="33" borderId="10" xfId="0" applyNumberFormat="1" applyFont="1" applyFill="1" applyBorder="1" applyAlignment="1">
      <alignment horizontal="right"/>
    </xf>
    <xf numFmtId="3" fontId="26" fillId="0" borderId="10" xfId="0" applyNumberFormat="1" applyFont="1" applyBorder="1" applyAlignment="1">
      <alignment horizontal="right"/>
    </xf>
    <xf numFmtId="0" fontId="27" fillId="33" borderId="13" xfId="0" applyFont="1" applyFill="1" applyBorder="1" applyAlignment="1">
      <alignment horizontal="left" vertical="center"/>
    </xf>
    <xf numFmtId="0" fontId="28" fillId="33" borderId="14" xfId="0" applyFont="1" applyFill="1" applyBorder="1" applyAlignment="1">
      <alignment vertical="center"/>
    </xf>
    <xf numFmtId="0" fontId="24" fillId="0" borderId="0" xfId="0" applyFont="1" applyAlignment="1">
      <alignment horizontal="center" vertical="center" wrapText="1"/>
    </xf>
    <xf numFmtId="0" fontId="22" fillId="0" borderId="0" xfId="0" applyFont="1"/>
    <xf numFmtId="3" fontId="26" fillId="0" borderId="10" xfId="0" applyNumberFormat="1" applyFont="1" applyBorder="1" applyAlignment="1">
      <alignment horizontal="right" wrapText="1"/>
    </xf>
    <xf numFmtId="0" fontId="21" fillId="0" borderId="0" xfId="0" quotePrefix="1" applyFont="1" applyAlignment="1">
      <alignment horizontal="center" vertical="center" wrapText="1"/>
    </xf>
    <xf numFmtId="3" fontId="27" fillId="34" borderId="13" xfId="0" quotePrefix="1" applyNumberFormat="1" applyFont="1" applyFill="1" applyBorder="1" applyAlignment="1">
      <alignment horizontal="right"/>
    </xf>
    <xf numFmtId="3" fontId="27" fillId="34" borderId="10" xfId="0" applyNumberFormat="1" applyFont="1" applyFill="1" applyBorder="1" applyAlignment="1">
      <alignment horizontal="right" wrapText="1"/>
    </xf>
    <xf numFmtId="3" fontId="27" fillId="33" borderId="13" xfId="0" quotePrefix="1" applyNumberFormat="1" applyFont="1" applyFill="1" applyBorder="1" applyAlignment="1">
      <alignment horizontal="right"/>
    </xf>
    <xf numFmtId="3" fontId="27" fillId="33" borderId="10" xfId="0" quotePrefix="1" applyNumberFormat="1" applyFont="1" applyFill="1" applyBorder="1" applyAlignment="1">
      <alignment horizontal="right"/>
    </xf>
    <xf numFmtId="0" fontId="29" fillId="0" borderId="0" xfId="0" applyFont="1" applyAlignment="1">
      <alignment horizontal="center" vertical="center" wrapText="1"/>
    </xf>
    <xf numFmtId="0" fontId="30" fillId="0" borderId="0" xfId="0" applyFont="1" applyAlignment="1">
      <alignment wrapText="1"/>
    </xf>
    <xf numFmtId="0" fontId="31" fillId="0" borderId="0" xfId="0" quotePrefix="1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28" fillId="0" borderId="0" xfId="0" applyFont="1"/>
    <xf numFmtId="0" fontId="27" fillId="0" borderId="13" xfId="0" quotePrefix="1" applyFont="1" applyBorder="1" applyAlignment="1">
      <alignment horizontal="left" wrapText="1"/>
    </xf>
    <xf numFmtId="0" fontId="27" fillId="0" borderId="14" xfId="0" quotePrefix="1" applyFont="1" applyBorder="1" applyAlignment="1">
      <alignment horizontal="left" wrapText="1"/>
    </xf>
    <xf numFmtId="0" fontId="27" fillId="0" borderId="14" xfId="0" quotePrefix="1" applyFont="1" applyBorder="1" applyAlignment="1">
      <alignment horizontal="center" wrapText="1"/>
    </xf>
    <xf numFmtId="0" fontId="27" fillId="0" borderId="14" xfId="0" quotePrefix="1" applyFont="1" applyBorder="1" applyAlignment="1">
      <alignment horizontal="left"/>
    </xf>
    <xf numFmtId="3" fontId="26" fillId="33" borderId="13" xfId="0" quotePrefix="1" applyNumberFormat="1" applyFont="1" applyFill="1" applyBorder="1" applyAlignment="1">
      <alignment horizontal="right"/>
    </xf>
    <xf numFmtId="3" fontId="26" fillId="33" borderId="10" xfId="0" quotePrefix="1" applyNumberFormat="1" applyFont="1" applyFill="1" applyBorder="1" applyAlignment="1">
      <alignment horizontal="right"/>
    </xf>
    <xf numFmtId="0" fontId="33" fillId="0" borderId="0" xfId="0" applyFont="1"/>
    <xf numFmtId="0" fontId="33" fillId="0" borderId="12" xfId="0" applyFont="1" applyBorder="1"/>
    <xf numFmtId="0" fontId="23" fillId="0" borderId="0" xfId="0" applyFont="1"/>
    <xf numFmtId="0" fontId="34" fillId="0" borderId="0" xfId="0" applyFont="1"/>
    <xf numFmtId="0" fontId="18" fillId="35" borderId="16" xfId="0" applyFont="1" applyFill="1" applyBorder="1" applyAlignment="1">
      <alignment horizontal="left" wrapText="1"/>
    </xf>
    <xf numFmtId="4" fontId="18" fillId="35" borderId="16" xfId="0" applyNumberFormat="1" applyFont="1" applyFill="1" applyBorder="1" applyAlignment="1">
      <alignment horizontal="right" wrapText="1"/>
    </xf>
    <xf numFmtId="0" fontId="34" fillId="35" borderId="0" xfId="0" applyFont="1" applyFill="1"/>
    <xf numFmtId="0" fontId="18" fillId="35" borderId="16" xfId="0" applyFont="1" applyFill="1" applyBorder="1" applyAlignment="1">
      <alignment horizontal="center" vertical="center" wrapText="1"/>
    </xf>
    <xf numFmtId="0" fontId="35" fillId="35" borderId="16" xfId="0" applyFont="1" applyFill="1" applyBorder="1" applyAlignment="1">
      <alignment horizontal="center" vertical="center" wrapText="1"/>
    </xf>
    <xf numFmtId="0" fontId="35" fillId="35" borderId="16" xfId="0" applyFont="1" applyFill="1" applyBorder="1" applyAlignment="1">
      <alignment wrapText="1"/>
    </xf>
    <xf numFmtId="4" fontId="35" fillId="35" borderId="16" xfId="0" applyNumberFormat="1" applyFont="1" applyFill="1" applyBorder="1" applyAlignment="1">
      <alignment horizontal="right" vertical="center" wrapText="1"/>
    </xf>
    <xf numFmtId="0" fontId="35" fillId="35" borderId="16" xfId="0" applyFont="1" applyFill="1" applyBorder="1" applyAlignment="1">
      <alignment horizontal="right" wrapText="1"/>
    </xf>
    <xf numFmtId="0" fontId="35" fillId="35" borderId="16" xfId="0" applyFont="1" applyFill="1" applyBorder="1" applyAlignment="1">
      <alignment horizontal="center" vertical="center"/>
    </xf>
    <xf numFmtId="4" fontId="35" fillId="35" borderId="16" xfId="0" applyNumberFormat="1" applyFont="1" applyFill="1" applyBorder="1" applyAlignment="1">
      <alignment horizontal="right" wrapText="1"/>
    </xf>
    <xf numFmtId="0" fontId="35" fillId="35" borderId="16" xfId="0" applyFont="1" applyFill="1" applyBorder="1" applyAlignment="1">
      <alignment vertical="center" wrapText="1"/>
    </xf>
    <xf numFmtId="0" fontId="18" fillId="35" borderId="16" xfId="0" applyFont="1" applyFill="1" applyBorder="1" applyAlignment="1">
      <alignment wrapText="1"/>
    </xf>
    <xf numFmtId="0" fontId="36" fillId="0" borderId="0" xfId="0" applyFont="1"/>
    <xf numFmtId="0" fontId="37" fillId="35" borderId="0" xfId="0" applyFont="1" applyFill="1"/>
    <xf numFmtId="0" fontId="34" fillId="35" borderId="0" xfId="0" applyFont="1" applyFill="1" applyAlignment="1">
      <alignment vertical="center"/>
    </xf>
    <xf numFmtId="0" fontId="37" fillId="35" borderId="0" xfId="0" applyFont="1" applyFill="1" applyAlignment="1">
      <alignment vertical="center"/>
    </xf>
    <xf numFmtId="0" fontId="18" fillId="35" borderId="10" xfId="0" applyFont="1" applyFill="1" applyBorder="1" applyAlignment="1">
      <alignment horizontal="left" wrapText="1"/>
    </xf>
    <xf numFmtId="4" fontId="18" fillId="35" borderId="10" xfId="0" applyNumberFormat="1" applyFont="1" applyFill="1" applyBorder="1" applyAlignment="1">
      <alignment horizontal="right" wrapText="1"/>
    </xf>
    <xf numFmtId="0" fontId="35" fillId="35" borderId="10" xfId="0" applyFont="1" applyFill="1" applyBorder="1" applyAlignment="1">
      <alignment horizontal="center" wrapText="1"/>
    </xf>
    <xf numFmtId="0" fontId="18" fillId="35" borderId="10" xfId="0" applyFont="1" applyFill="1" applyBorder="1" applyAlignment="1">
      <alignment wrapText="1"/>
    </xf>
    <xf numFmtId="0" fontId="35" fillId="35" borderId="10" xfId="0" applyFont="1" applyFill="1" applyBorder="1" applyAlignment="1">
      <alignment horizontal="left" wrapText="1"/>
    </xf>
    <xf numFmtId="4" fontId="35" fillId="35" borderId="10" xfId="0" applyNumberFormat="1" applyFont="1" applyFill="1" applyBorder="1" applyAlignment="1">
      <alignment horizontal="right" wrapText="1"/>
    </xf>
    <xf numFmtId="4" fontId="35" fillId="35" borderId="10" xfId="0" applyNumberFormat="1" applyFont="1" applyFill="1" applyBorder="1" applyAlignment="1">
      <alignment wrapText="1"/>
    </xf>
    <xf numFmtId="0" fontId="40" fillId="0" borderId="0" xfId="0" applyFont="1"/>
    <xf numFmtId="0" fontId="41" fillId="0" borderId="0" xfId="0" applyFont="1"/>
    <xf numFmtId="0" fontId="18" fillId="0" borderId="16" xfId="0" applyFont="1" applyBorder="1" applyAlignment="1">
      <alignment horizontal="center" vertical="center" wrapText="1"/>
    </xf>
    <xf numFmtId="4" fontId="18" fillId="35" borderId="16" xfId="0" applyNumberFormat="1" applyFont="1" applyFill="1" applyBorder="1" applyAlignment="1">
      <alignment wrapText="1"/>
    </xf>
    <xf numFmtId="0" fontId="18" fillId="35" borderId="16" xfId="0" applyFont="1" applyFill="1" applyBorder="1" applyAlignment="1">
      <alignment vertical="center" wrapText="1"/>
    </xf>
    <xf numFmtId="4" fontId="18" fillId="35" borderId="16" xfId="0" applyNumberFormat="1" applyFont="1" applyFill="1" applyBorder="1" applyAlignment="1">
      <alignment horizontal="right" vertical="center" wrapText="1"/>
    </xf>
    <xf numFmtId="0" fontId="35" fillId="35" borderId="16" xfId="0" applyFont="1" applyFill="1" applyBorder="1" applyAlignment="1">
      <alignment horizontal="left" wrapText="1"/>
    </xf>
    <xf numFmtId="4" fontId="35" fillId="35" borderId="16" xfId="0" applyNumberFormat="1" applyFont="1" applyFill="1" applyBorder="1" applyAlignment="1">
      <alignment wrapText="1"/>
    </xf>
    <xf numFmtId="0" fontId="18" fillId="35" borderId="16" xfId="0" applyFont="1" applyFill="1" applyBorder="1" applyAlignment="1">
      <alignment horizontal="center" wrapText="1"/>
    </xf>
    <xf numFmtId="0" fontId="35" fillId="35" borderId="16" xfId="0" applyFont="1" applyFill="1" applyBorder="1" applyAlignment="1">
      <alignment horizontal="center" wrapText="1"/>
    </xf>
    <xf numFmtId="4" fontId="35" fillId="35" borderId="16" xfId="0" applyNumberFormat="1" applyFont="1" applyFill="1" applyBorder="1" applyAlignment="1">
      <alignment vertical="center" wrapText="1"/>
    </xf>
    <xf numFmtId="0" fontId="35" fillId="35" borderId="16" xfId="0" applyFont="1" applyFill="1" applyBorder="1" applyAlignment="1">
      <alignment horizontal="left" vertical="center" wrapText="1"/>
    </xf>
    <xf numFmtId="4" fontId="18" fillId="35" borderId="16" xfId="0" applyNumberFormat="1" applyFont="1" applyFill="1" applyBorder="1" applyAlignment="1">
      <alignment vertical="center" wrapText="1"/>
    </xf>
    <xf numFmtId="0" fontId="18" fillId="36" borderId="16" xfId="0" applyFont="1" applyFill="1" applyBorder="1" applyAlignment="1">
      <alignment vertical="center" wrapText="1"/>
    </xf>
    <xf numFmtId="4" fontId="18" fillId="36" borderId="16" xfId="0" applyNumberFormat="1" applyFont="1" applyFill="1" applyBorder="1" applyAlignment="1">
      <alignment horizontal="right" vertical="center" wrapText="1"/>
    </xf>
    <xf numFmtId="0" fontId="39" fillId="36" borderId="16" xfId="0" applyFont="1" applyFill="1" applyBorder="1" applyAlignment="1">
      <alignment wrapText="1"/>
    </xf>
    <xf numFmtId="4" fontId="39" fillId="36" borderId="16" xfId="0" applyNumberFormat="1" applyFont="1" applyFill="1" applyBorder="1" applyAlignment="1">
      <alignment wrapText="1"/>
    </xf>
    <xf numFmtId="2" fontId="35" fillId="35" borderId="16" xfId="0" applyNumberFormat="1" applyFont="1" applyFill="1" applyBorder="1" applyAlignment="1">
      <alignment horizontal="right" wrapText="1"/>
    </xf>
    <xf numFmtId="0" fontId="43" fillId="0" borderId="0" xfId="0" applyFont="1" applyAlignment="1">
      <alignment vertical="center"/>
    </xf>
    <xf numFmtId="0" fontId="42" fillId="0" borderId="0" xfId="0" applyFont="1" applyAlignment="1">
      <alignment vertical="center"/>
    </xf>
    <xf numFmtId="0" fontId="33" fillId="0" borderId="0" xfId="0" applyFont="1" applyAlignment="1">
      <alignment horizontal="center" vertical="center"/>
    </xf>
    <xf numFmtId="0" fontId="18" fillId="35" borderId="10" xfId="0" applyFont="1" applyFill="1" applyBorder="1" applyAlignment="1">
      <alignment horizontal="center" vertical="center" wrapText="1"/>
    </xf>
    <xf numFmtId="0" fontId="35" fillId="35" borderId="17" xfId="0" applyFont="1" applyFill="1" applyBorder="1" applyAlignment="1">
      <alignment horizontal="center" vertical="center" wrapText="1"/>
    </xf>
    <xf numFmtId="0" fontId="35" fillId="35" borderId="17" xfId="0" applyFont="1" applyFill="1" applyBorder="1" applyAlignment="1">
      <alignment wrapText="1"/>
    </xf>
    <xf numFmtId="4" fontId="35" fillId="35" borderId="17" xfId="0" applyNumberFormat="1" applyFont="1" applyFill="1" applyBorder="1" applyAlignment="1">
      <alignment horizontal="right" vertical="center" wrapText="1"/>
    </xf>
    <xf numFmtId="4" fontId="18" fillId="35" borderId="10" xfId="0" applyNumberFormat="1" applyFont="1" applyFill="1" applyBorder="1" applyAlignment="1">
      <alignment wrapText="1"/>
    </xf>
    <xf numFmtId="0" fontId="35" fillId="35" borderId="10" xfId="0" applyFont="1" applyFill="1" applyBorder="1" applyAlignment="1">
      <alignment wrapText="1"/>
    </xf>
    <xf numFmtId="0" fontId="35" fillId="35" borderId="10" xfId="0" applyFont="1" applyFill="1" applyBorder="1" applyAlignment="1">
      <alignment vertical="center" wrapText="1"/>
    </xf>
    <xf numFmtId="4" fontId="35" fillId="35" borderId="10" xfId="0" applyNumberFormat="1" applyFont="1" applyFill="1" applyBorder="1" applyAlignment="1">
      <alignment vertical="center" wrapText="1"/>
    </xf>
    <xf numFmtId="0" fontId="38" fillId="35" borderId="10" xfId="0" applyFont="1" applyFill="1" applyBorder="1" applyAlignment="1">
      <alignment vertical="center" wrapText="1"/>
    </xf>
    <xf numFmtId="0" fontId="35" fillId="35" borderId="10" xfId="0" applyFont="1" applyFill="1" applyBorder="1" applyAlignment="1">
      <alignment horizontal="right" wrapText="1"/>
    </xf>
    <xf numFmtId="0" fontId="18" fillId="35" borderId="10" xfId="0" applyFont="1" applyFill="1" applyBorder="1" applyAlignment="1">
      <alignment vertical="center" wrapText="1"/>
    </xf>
    <xf numFmtId="4" fontId="18" fillId="35" borderId="10" xfId="0" applyNumberFormat="1" applyFont="1" applyFill="1" applyBorder="1" applyAlignment="1">
      <alignment horizontal="right" vertical="center" wrapText="1"/>
    </xf>
    <xf numFmtId="0" fontId="35" fillId="35" borderId="17" xfId="0" applyFont="1" applyFill="1" applyBorder="1" applyAlignment="1">
      <alignment vertical="center" wrapText="1"/>
    </xf>
    <xf numFmtId="0" fontId="44" fillId="0" borderId="10" xfId="0" applyFont="1" applyBorder="1" applyAlignment="1">
      <alignment horizontal="center" vertical="center" wrapText="1"/>
    </xf>
    <xf numFmtId="0" fontId="45" fillId="0" borderId="0" xfId="0" applyFont="1"/>
    <xf numFmtId="0" fontId="18" fillId="35" borderId="16" xfId="0" applyFont="1" applyFill="1" applyBorder="1" applyAlignment="1">
      <alignment horizontal="left" vertical="center" wrapText="1"/>
    </xf>
    <xf numFmtId="0" fontId="18" fillId="0" borderId="16" xfId="0" applyFont="1" applyBorder="1" applyAlignment="1">
      <alignment horizontal="left" wrapText="1"/>
    </xf>
    <xf numFmtId="0" fontId="18" fillId="0" borderId="16" xfId="0" applyFont="1" applyBorder="1" applyAlignment="1">
      <alignment wrapText="1"/>
    </xf>
    <xf numFmtId="4" fontId="18" fillId="0" borderId="16" xfId="0" applyNumberFormat="1" applyFont="1" applyBorder="1" applyAlignment="1">
      <alignment wrapText="1"/>
    </xf>
    <xf numFmtId="4" fontId="18" fillId="0" borderId="16" xfId="0" applyNumberFormat="1" applyFont="1" applyBorder="1" applyAlignment="1">
      <alignment horizontal="right" wrapText="1"/>
    </xf>
    <xf numFmtId="4" fontId="35" fillId="35" borderId="10" xfId="0" applyNumberFormat="1" applyFont="1" applyFill="1" applyBorder="1" applyAlignment="1">
      <alignment horizontal="right" vertical="center" wrapText="1"/>
    </xf>
    <xf numFmtId="0" fontId="18" fillId="35" borderId="11" xfId="0" applyFont="1" applyFill="1" applyBorder="1" applyAlignment="1">
      <alignment horizontal="left" wrapText="1"/>
    </xf>
    <xf numFmtId="4" fontId="18" fillId="35" borderId="11" xfId="0" applyNumberFormat="1" applyFont="1" applyFill="1" applyBorder="1" applyAlignment="1">
      <alignment horizontal="right" wrapText="1"/>
    </xf>
    <xf numFmtId="0" fontId="18" fillId="35" borderId="12" xfId="0" applyFont="1" applyFill="1" applyBorder="1" applyAlignment="1">
      <alignment horizontal="left" wrapText="1"/>
    </xf>
    <xf numFmtId="4" fontId="18" fillId="35" borderId="12" xfId="0" applyNumberFormat="1" applyFont="1" applyFill="1" applyBorder="1" applyAlignment="1">
      <alignment horizontal="right" wrapText="1"/>
    </xf>
    <xf numFmtId="0" fontId="35" fillId="35" borderId="18" xfId="0" applyFont="1" applyFill="1" applyBorder="1" applyAlignment="1">
      <alignment horizontal="center" vertical="center"/>
    </xf>
    <xf numFmtId="0" fontId="35" fillId="35" borderId="18" xfId="0" applyFont="1" applyFill="1" applyBorder="1" applyAlignment="1">
      <alignment wrapText="1"/>
    </xf>
    <xf numFmtId="4" fontId="35" fillId="35" borderId="18" xfId="0" applyNumberFormat="1" applyFont="1" applyFill="1" applyBorder="1" applyAlignment="1">
      <alignment horizontal="right" wrapText="1"/>
    </xf>
    <xf numFmtId="0" fontId="18" fillId="0" borderId="19" xfId="0" applyFont="1" applyBorder="1" applyAlignment="1">
      <alignment horizontal="center" vertical="center" wrapText="1"/>
    </xf>
    <xf numFmtId="0" fontId="18" fillId="35" borderId="20" xfId="0" applyFont="1" applyFill="1" applyBorder="1" applyAlignment="1">
      <alignment horizontal="center" vertical="center" wrapText="1"/>
    </xf>
    <xf numFmtId="0" fontId="18" fillId="35" borderId="20" xfId="0" applyFont="1" applyFill="1" applyBorder="1" applyAlignment="1">
      <alignment horizontal="left" wrapText="1"/>
    </xf>
    <xf numFmtId="4" fontId="18" fillId="35" borderId="20" xfId="0" applyNumberFormat="1" applyFont="1" applyFill="1" applyBorder="1" applyAlignment="1">
      <alignment horizontal="right" wrapText="1"/>
    </xf>
    <xf numFmtId="0" fontId="52" fillId="0" borderId="0" xfId="0" applyFont="1"/>
    <xf numFmtId="0" fontId="35" fillId="35" borderId="10" xfId="0" applyFont="1" applyFill="1" applyBorder="1" applyAlignment="1">
      <alignment horizontal="center" vertical="center" wrapText="1"/>
    </xf>
    <xf numFmtId="0" fontId="18" fillId="35" borderId="10" xfId="0" applyFont="1" applyFill="1" applyBorder="1" applyAlignment="1">
      <alignment horizontal="center" wrapText="1"/>
    </xf>
    <xf numFmtId="0" fontId="53" fillId="35" borderId="16" xfId="0" applyFont="1" applyFill="1" applyBorder="1"/>
    <xf numFmtId="0" fontId="53" fillId="35" borderId="16" xfId="0" applyFont="1" applyFill="1" applyBorder="1" applyAlignment="1">
      <alignment horizontal="left"/>
    </xf>
    <xf numFmtId="3" fontId="27" fillId="33" borderId="13" xfId="0" quotePrefix="1" applyNumberFormat="1" applyFont="1" applyFill="1" applyBorder="1" applyAlignment="1">
      <alignment horizontal="right" vertical="center"/>
    </xf>
    <xf numFmtId="3" fontId="27" fillId="33" borderId="10" xfId="0" quotePrefix="1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3" fontId="27" fillId="34" borderId="13" xfId="0" quotePrefix="1" applyNumberFormat="1" applyFont="1" applyFill="1" applyBorder="1" applyAlignment="1">
      <alignment horizontal="right" vertical="center"/>
    </xf>
    <xf numFmtId="3" fontId="27" fillId="34" borderId="10" xfId="0" applyNumberFormat="1" applyFont="1" applyFill="1" applyBorder="1" applyAlignment="1">
      <alignment horizontal="right" vertical="center" wrapText="1"/>
    </xf>
    <xf numFmtId="0" fontId="27" fillId="33" borderId="13" xfId="0" applyFont="1" applyFill="1" applyBorder="1" applyAlignment="1">
      <alignment horizontal="left" vertical="center" wrapText="1"/>
    </xf>
    <xf numFmtId="0" fontId="27" fillId="33" borderId="14" xfId="0" applyFont="1" applyFill="1" applyBorder="1" applyAlignment="1">
      <alignment horizontal="left" vertical="center" wrapText="1"/>
    </xf>
    <xf numFmtId="0" fontId="27" fillId="33" borderId="15" xfId="0" applyFont="1" applyFill="1" applyBorder="1" applyAlignment="1">
      <alignment horizontal="left" vertical="center" wrapText="1"/>
    </xf>
    <xf numFmtId="0" fontId="21" fillId="0" borderId="0" xfId="0" applyFont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7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26" fillId="0" borderId="10" xfId="0" quotePrefix="1" applyFont="1" applyBorder="1" applyAlignment="1">
      <alignment horizontal="center" vertical="center"/>
    </xf>
    <xf numFmtId="0" fontId="51" fillId="0" borderId="10" xfId="0" quotePrefix="1" applyFont="1" applyBorder="1" applyAlignment="1">
      <alignment horizontal="center" vertical="center"/>
    </xf>
    <xf numFmtId="0" fontId="27" fillId="0" borderId="13" xfId="0" applyFont="1" applyBorder="1" applyAlignment="1">
      <alignment horizontal="left" vertical="center" wrapText="1"/>
    </xf>
    <xf numFmtId="0" fontId="28" fillId="0" borderId="14" xfId="0" applyFont="1" applyBorder="1" applyAlignment="1">
      <alignment vertical="center" wrapText="1"/>
    </xf>
    <xf numFmtId="0" fontId="28" fillId="0" borderId="14" xfId="0" applyFont="1" applyBorder="1" applyAlignment="1">
      <alignment vertical="center"/>
    </xf>
    <xf numFmtId="0" fontId="27" fillId="0" borderId="13" xfId="0" quotePrefix="1" applyFont="1" applyBorder="1" applyAlignment="1">
      <alignment horizontal="left" vertical="center"/>
    </xf>
    <xf numFmtId="0" fontId="27" fillId="0" borderId="13" xfId="0" quotePrefix="1" applyFont="1" applyBorder="1" applyAlignment="1">
      <alignment horizontal="left" vertical="center" wrapText="1"/>
    </xf>
    <xf numFmtId="0" fontId="27" fillId="33" borderId="13" xfId="0" quotePrefix="1" applyFont="1" applyFill="1" applyBorder="1" applyAlignment="1">
      <alignment horizontal="left" vertical="center" wrapText="1"/>
    </xf>
    <xf numFmtId="0" fontId="28" fillId="33" borderId="14" xfId="0" applyFont="1" applyFill="1" applyBorder="1" applyAlignment="1">
      <alignment vertical="center" wrapText="1"/>
    </xf>
    <xf numFmtId="0" fontId="27" fillId="34" borderId="13" xfId="0" applyFont="1" applyFill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33" fillId="0" borderId="0" xfId="0" applyFont="1" applyAlignment="1">
      <alignment horizontal="center"/>
    </xf>
    <xf numFmtId="0" fontId="33" fillId="0" borderId="11" xfId="0" applyFont="1" applyBorder="1" applyAlignment="1">
      <alignment horizontal="center"/>
    </xf>
    <xf numFmtId="0" fontId="27" fillId="34" borderId="14" xfId="0" applyFont="1" applyFill="1" applyBorder="1" applyAlignment="1">
      <alignment horizontal="left" vertical="center" wrapText="1"/>
    </xf>
    <xf numFmtId="0" fontId="27" fillId="34" borderId="15" xfId="0" applyFont="1" applyFill="1" applyBorder="1" applyAlignment="1">
      <alignment horizontal="left" vertical="center" wrapText="1"/>
    </xf>
    <xf numFmtId="0" fontId="29" fillId="0" borderId="0" xfId="0" applyFont="1" applyAlignment="1">
      <alignment horizontal="center" vertical="center" wrapText="1"/>
    </xf>
    <xf numFmtId="0" fontId="50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</cellXfs>
  <cellStyles count="42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1" xfId="20" builtinId="31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Normalno" xfId="0" builtinId="0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0292B-BF65-4830-9619-BC4ACC1237D9}">
  <dimension ref="A1:J55"/>
  <sheetViews>
    <sheetView topLeftCell="A37" zoomScaleNormal="100" workbookViewId="0">
      <selection activeCell="A56" sqref="A56"/>
    </sheetView>
  </sheetViews>
  <sheetFormatPr defaultRowHeight="14.4" x14ac:dyDescent="0.3"/>
  <cols>
    <col min="1" max="1" width="9.88671875" customWidth="1"/>
    <col min="5" max="5" width="25.33203125" customWidth="1"/>
    <col min="6" max="10" width="11.77734375" customWidth="1"/>
  </cols>
  <sheetData>
    <row r="1" spans="1:10" s="3" customFormat="1" ht="15.6" x14ac:dyDescent="0.3">
      <c r="A1" s="40" t="s">
        <v>28</v>
      </c>
      <c r="B1" s="40" t="s">
        <v>27</v>
      </c>
      <c r="C1" s="40"/>
      <c r="D1" s="40"/>
      <c r="E1" s="40"/>
    </row>
    <row r="2" spans="1:10" s="3" customFormat="1" ht="15.6" x14ac:dyDescent="0.3">
      <c r="A2" s="40" t="s">
        <v>31</v>
      </c>
      <c r="B2" s="40" t="s">
        <v>29</v>
      </c>
      <c r="C2" s="40"/>
      <c r="D2" s="40"/>
      <c r="E2" s="40"/>
    </row>
    <row r="3" spans="1:10" s="3" customFormat="1" ht="15.6" x14ac:dyDescent="0.3">
      <c r="A3" s="40" t="s">
        <v>32</v>
      </c>
      <c r="B3" s="40" t="s">
        <v>30</v>
      </c>
      <c r="C3" s="40"/>
      <c r="D3" s="40"/>
      <c r="E3" s="40"/>
    </row>
    <row r="4" spans="1:10" s="3" customFormat="1" ht="15.6" x14ac:dyDescent="0.3">
      <c r="A4" s="40" t="s">
        <v>3</v>
      </c>
      <c r="B4" s="40" t="s">
        <v>164</v>
      </c>
      <c r="C4" s="40"/>
      <c r="D4" s="40"/>
      <c r="E4" s="40"/>
    </row>
    <row r="5" spans="1:10" s="3" customFormat="1" x14ac:dyDescent="0.3"/>
    <row r="7" spans="1:10" ht="42" customHeight="1" x14ac:dyDescent="0.3">
      <c r="A7" s="133" t="s">
        <v>26</v>
      </c>
      <c r="B7" s="133"/>
      <c r="C7" s="133"/>
      <c r="D7" s="133"/>
      <c r="E7" s="133"/>
      <c r="F7" s="133"/>
      <c r="G7" s="133"/>
      <c r="H7" s="133"/>
      <c r="I7" s="133"/>
      <c r="J7" s="133"/>
    </row>
    <row r="8" spans="1:10" ht="17.399999999999999" x14ac:dyDescent="0.3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 ht="18" x14ac:dyDescent="0.3">
      <c r="A9" s="134" t="s">
        <v>1</v>
      </c>
      <c r="B9" s="134"/>
      <c r="C9" s="134"/>
      <c r="D9" s="134"/>
      <c r="E9" s="134"/>
      <c r="F9" s="134"/>
      <c r="G9" s="134"/>
      <c r="H9" s="134"/>
      <c r="I9" s="135"/>
      <c r="J9" s="135"/>
    </row>
    <row r="10" spans="1:10" ht="17.399999999999999" x14ac:dyDescent="0.3">
      <c r="A10" s="5"/>
      <c r="B10" s="5"/>
      <c r="C10" s="5"/>
      <c r="D10" s="5"/>
      <c r="E10" s="5"/>
      <c r="F10" s="5"/>
      <c r="G10" s="5"/>
      <c r="H10" s="5"/>
      <c r="I10" s="6"/>
      <c r="J10" s="6"/>
    </row>
    <row r="11" spans="1:10" ht="15.6" x14ac:dyDescent="0.3">
      <c r="A11" s="136" t="s">
        <v>4</v>
      </c>
      <c r="B11" s="137"/>
      <c r="C11" s="137"/>
      <c r="D11" s="137"/>
      <c r="E11" s="137"/>
      <c r="F11" s="137"/>
      <c r="G11" s="137"/>
      <c r="H11" s="137"/>
      <c r="I11" s="137"/>
      <c r="J11" s="137"/>
    </row>
    <row r="12" spans="1:10" ht="17.399999999999999" x14ac:dyDescent="0.3">
      <c r="A12" s="8"/>
      <c r="B12" s="9"/>
      <c r="C12" s="9"/>
      <c r="D12" s="9"/>
      <c r="E12" s="10"/>
      <c r="F12" s="11"/>
      <c r="G12" s="11"/>
      <c r="H12" s="11"/>
      <c r="I12" s="11"/>
      <c r="J12" s="12"/>
    </row>
    <row r="13" spans="1:10" ht="26.4" x14ac:dyDescent="0.3">
      <c r="A13" s="138" t="s">
        <v>38</v>
      </c>
      <c r="B13" s="138"/>
      <c r="C13" s="138"/>
      <c r="D13" s="138"/>
      <c r="E13" s="138"/>
      <c r="F13" s="1" t="s">
        <v>33</v>
      </c>
      <c r="G13" s="1" t="s">
        <v>34</v>
      </c>
      <c r="H13" s="1" t="s">
        <v>35</v>
      </c>
      <c r="I13" s="1" t="s">
        <v>0</v>
      </c>
      <c r="J13" s="1" t="s">
        <v>36</v>
      </c>
    </row>
    <row r="14" spans="1:10" s="120" customFormat="1" ht="10.199999999999999" x14ac:dyDescent="0.2">
      <c r="A14" s="139">
        <v>1</v>
      </c>
      <c r="B14" s="139"/>
      <c r="C14" s="139"/>
      <c r="D14" s="139"/>
      <c r="E14" s="139"/>
      <c r="F14" s="101">
        <v>2</v>
      </c>
      <c r="G14" s="101">
        <v>3</v>
      </c>
      <c r="H14" s="101">
        <v>4</v>
      </c>
      <c r="I14" s="101">
        <v>5</v>
      </c>
      <c r="J14" s="101">
        <v>6</v>
      </c>
    </row>
    <row r="15" spans="1:10" ht="14.4" customHeight="1" x14ac:dyDescent="0.3">
      <c r="A15" s="130" t="s">
        <v>5</v>
      </c>
      <c r="B15" s="131"/>
      <c r="C15" s="131"/>
      <c r="D15" s="131"/>
      <c r="E15" s="132"/>
      <c r="F15" s="17">
        <f>F16+F17</f>
        <v>1454982.7</v>
      </c>
      <c r="G15" s="17">
        <f t="shared" ref="G15:J15" si="0">G16+G17</f>
        <v>1657606.46</v>
      </c>
      <c r="H15" s="17">
        <f t="shared" si="0"/>
        <v>1574900</v>
      </c>
      <c r="I15" s="17">
        <f t="shared" si="0"/>
        <v>1574900</v>
      </c>
      <c r="J15" s="17">
        <f t="shared" si="0"/>
        <v>1574900</v>
      </c>
    </row>
    <row r="16" spans="1:10" x14ac:dyDescent="0.3">
      <c r="A16" s="140" t="s">
        <v>6</v>
      </c>
      <c r="B16" s="141"/>
      <c r="C16" s="141"/>
      <c r="D16" s="141"/>
      <c r="E16" s="142"/>
      <c r="F16" s="18">
        <v>1454982.7</v>
      </c>
      <c r="G16" s="18">
        <v>1657606.46</v>
      </c>
      <c r="H16" s="18">
        <v>1574900</v>
      </c>
      <c r="I16" s="18">
        <v>1574900</v>
      </c>
      <c r="J16" s="18">
        <v>1574900</v>
      </c>
    </row>
    <row r="17" spans="1:10" x14ac:dyDescent="0.3">
      <c r="A17" s="143" t="s">
        <v>7</v>
      </c>
      <c r="B17" s="142"/>
      <c r="C17" s="142"/>
      <c r="D17" s="142"/>
      <c r="E17" s="142"/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3">
      <c r="A18" s="19" t="s">
        <v>8</v>
      </c>
      <c r="B18" s="20"/>
      <c r="C18" s="20"/>
      <c r="D18" s="20"/>
      <c r="E18" s="20"/>
      <c r="F18" s="17">
        <f>F19+F20</f>
        <v>1477294.21</v>
      </c>
      <c r="G18" s="17">
        <f t="shared" ref="G18:J18" si="1">G19+G20</f>
        <v>1726654.01</v>
      </c>
      <c r="H18" s="17">
        <f t="shared" si="1"/>
        <v>1575900</v>
      </c>
      <c r="I18" s="17">
        <f t="shared" si="1"/>
        <v>1574900</v>
      </c>
      <c r="J18" s="17">
        <f t="shared" si="1"/>
        <v>1574900</v>
      </c>
    </row>
    <row r="19" spans="1:10" x14ac:dyDescent="0.3">
      <c r="A19" s="144" t="s">
        <v>9</v>
      </c>
      <c r="B19" s="141"/>
      <c r="C19" s="141"/>
      <c r="D19" s="141"/>
      <c r="E19" s="141"/>
      <c r="F19" s="18">
        <v>1419935.08</v>
      </c>
      <c r="G19" s="18">
        <v>1669685.19</v>
      </c>
      <c r="H19" s="18">
        <v>1545900</v>
      </c>
      <c r="I19" s="18">
        <v>1544900</v>
      </c>
      <c r="J19" s="18">
        <v>1544900</v>
      </c>
    </row>
    <row r="20" spans="1:10" x14ac:dyDescent="0.3">
      <c r="A20" s="143" t="s">
        <v>10</v>
      </c>
      <c r="B20" s="142"/>
      <c r="C20" s="142"/>
      <c r="D20" s="142"/>
      <c r="E20" s="142"/>
      <c r="F20" s="18">
        <v>57359.13</v>
      </c>
      <c r="G20" s="18">
        <v>56968.82</v>
      </c>
      <c r="H20" s="18">
        <v>30000</v>
      </c>
      <c r="I20" s="18">
        <v>30000</v>
      </c>
      <c r="J20" s="18">
        <v>30000</v>
      </c>
    </row>
    <row r="21" spans="1:10" x14ac:dyDescent="0.3">
      <c r="A21" s="145" t="s">
        <v>11</v>
      </c>
      <c r="B21" s="146"/>
      <c r="C21" s="146"/>
      <c r="D21" s="146"/>
      <c r="E21" s="146"/>
      <c r="F21" s="17">
        <f>F15-F18</f>
        <v>-22311.510000000009</v>
      </c>
      <c r="G21" s="17">
        <f t="shared" ref="G21:J21" si="2">G15-G18</f>
        <v>-69047.550000000047</v>
      </c>
      <c r="H21" s="17">
        <f t="shared" si="2"/>
        <v>-1000</v>
      </c>
      <c r="I21" s="17">
        <f t="shared" si="2"/>
        <v>0</v>
      </c>
      <c r="J21" s="17">
        <f t="shared" si="2"/>
        <v>0</v>
      </c>
    </row>
    <row r="22" spans="1:10" ht="17.399999999999999" x14ac:dyDescent="0.3">
      <c r="A22" s="5"/>
      <c r="B22" s="21"/>
      <c r="C22" s="21"/>
      <c r="D22" s="21"/>
      <c r="E22" s="21"/>
      <c r="F22" s="21"/>
      <c r="G22" s="21"/>
      <c r="H22" s="22"/>
      <c r="I22" s="22"/>
      <c r="J22" s="22"/>
    </row>
    <row r="23" spans="1:10" ht="15.6" x14ac:dyDescent="0.3">
      <c r="A23" s="136" t="s">
        <v>12</v>
      </c>
      <c r="B23" s="137"/>
      <c r="C23" s="137"/>
      <c r="D23" s="137"/>
      <c r="E23" s="137"/>
      <c r="F23" s="137"/>
      <c r="G23" s="137"/>
      <c r="H23" s="137"/>
      <c r="I23" s="137"/>
      <c r="J23" s="137"/>
    </row>
    <row r="24" spans="1:10" ht="17.399999999999999" x14ac:dyDescent="0.3">
      <c r="A24" s="5"/>
      <c r="B24" s="21"/>
      <c r="C24" s="21"/>
      <c r="D24" s="21"/>
      <c r="E24" s="21"/>
      <c r="F24" s="21"/>
      <c r="G24" s="21"/>
      <c r="H24" s="22"/>
      <c r="I24" s="22"/>
      <c r="J24" s="22"/>
    </row>
    <row r="25" spans="1:10" ht="26.4" x14ac:dyDescent="0.3">
      <c r="A25" s="13"/>
      <c r="B25" s="14"/>
      <c r="C25" s="14"/>
      <c r="D25" s="15"/>
      <c r="E25" s="16"/>
      <c r="F25" s="1" t="s">
        <v>33</v>
      </c>
      <c r="G25" s="1" t="s">
        <v>34</v>
      </c>
      <c r="H25" s="1" t="s">
        <v>35</v>
      </c>
      <c r="I25" s="1" t="s">
        <v>0</v>
      </c>
      <c r="J25" s="1" t="s">
        <v>36</v>
      </c>
    </row>
    <row r="26" spans="1:10" s="120" customFormat="1" ht="10.199999999999999" x14ac:dyDescent="0.2">
      <c r="A26" s="139">
        <v>1</v>
      </c>
      <c r="B26" s="139"/>
      <c r="C26" s="139"/>
      <c r="D26" s="139"/>
      <c r="E26" s="139"/>
      <c r="F26" s="101">
        <v>2</v>
      </c>
      <c r="G26" s="101">
        <v>3</v>
      </c>
      <c r="H26" s="101">
        <v>4</v>
      </c>
      <c r="I26" s="101">
        <v>5</v>
      </c>
      <c r="J26" s="101">
        <v>6</v>
      </c>
    </row>
    <row r="27" spans="1:10" x14ac:dyDescent="0.3">
      <c r="A27" s="143" t="s">
        <v>13</v>
      </c>
      <c r="B27" s="142"/>
      <c r="C27" s="142"/>
      <c r="D27" s="142"/>
      <c r="E27" s="142"/>
      <c r="F27" s="18"/>
      <c r="G27" s="18"/>
      <c r="H27" s="18"/>
      <c r="I27" s="18"/>
      <c r="J27" s="23"/>
    </row>
    <row r="28" spans="1:10" x14ac:dyDescent="0.3">
      <c r="A28" s="143" t="s">
        <v>14</v>
      </c>
      <c r="B28" s="142"/>
      <c r="C28" s="142"/>
      <c r="D28" s="142"/>
      <c r="E28" s="142"/>
      <c r="F28" s="18"/>
      <c r="G28" s="18"/>
      <c r="H28" s="18"/>
      <c r="I28" s="18"/>
      <c r="J28" s="23"/>
    </row>
    <row r="29" spans="1:10" x14ac:dyDescent="0.3">
      <c r="A29" s="145" t="s">
        <v>15</v>
      </c>
      <c r="B29" s="146"/>
      <c r="C29" s="146"/>
      <c r="D29" s="146"/>
      <c r="E29" s="146"/>
      <c r="F29" s="17">
        <f>F27-F28</f>
        <v>0</v>
      </c>
      <c r="G29" s="17">
        <f t="shared" ref="G29:J29" si="3">G27-G28</f>
        <v>0</v>
      </c>
      <c r="H29" s="17">
        <f t="shared" si="3"/>
        <v>0</v>
      </c>
      <c r="I29" s="17">
        <f t="shared" si="3"/>
        <v>0</v>
      </c>
      <c r="J29" s="17">
        <f t="shared" si="3"/>
        <v>0</v>
      </c>
    </row>
    <row r="30" spans="1:10" x14ac:dyDescent="0.3">
      <c r="A30" s="145" t="s">
        <v>16</v>
      </c>
      <c r="B30" s="146"/>
      <c r="C30" s="146"/>
      <c r="D30" s="146"/>
      <c r="E30" s="146"/>
      <c r="F30" s="17">
        <f>F21+F29</f>
        <v>-22311.510000000009</v>
      </c>
      <c r="G30" s="17">
        <f t="shared" ref="G30:J30" si="4">G21+G29</f>
        <v>-69047.550000000047</v>
      </c>
      <c r="H30" s="17">
        <f t="shared" si="4"/>
        <v>-1000</v>
      </c>
      <c r="I30" s="17">
        <f t="shared" si="4"/>
        <v>0</v>
      </c>
      <c r="J30" s="17">
        <f t="shared" si="4"/>
        <v>0</v>
      </c>
    </row>
    <row r="31" spans="1:10" ht="17.399999999999999" x14ac:dyDescent="0.3">
      <c r="A31" s="24"/>
      <c r="B31" s="21"/>
      <c r="C31" s="21"/>
      <c r="D31" s="21"/>
      <c r="E31" s="21"/>
      <c r="F31" s="21"/>
      <c r="G31" s="21"/>
      <c r="H31" s="22"/>
      <c r="I31" s="22"/>
      <c r="J31" s="22"/>
    </row>
    <row r="32" spans="1:10" ht="15.6" x14ac:dyDescent="0.3">
      <c r="A32" s="136" t="s">
        <v>17</v>
      </c>
      <c r="B32" s="137"/>
      <c r="C32" s="137"/>
      <c r="D32" s="137"/>
      <c r="E32" s="137"/>
      <c r="F32" s="137"/>
      <c r="G32" s="137"/>
      <c r="H32" s="137"/>
      <c r="I32" s="137"/>
      <c r="J32" s="137"/>
    </row>
    <row r="33" spans="1:10" ht="15.6" x14ac:dyDescent="0.3">
      <c r="A33" s="4"/>
      <c r="B33" s="7"/>
      <c r="C33" s="7"/>
      <c r="D33" s="7"/>
      <c r="E33" s="7"/>
      <c r="F33" s="7"/>
      <c r="G33" s="7"/>
      <c r="H33" s="7"/>
      <c r="I33" s="7"/>
      <c r="J33" s="7"/>
    </row>
    <row r="34" spans="1:10" ht="26.4" x14ac:dyDescent="0.3">
      <c r="A34" s="13"/>
      <c r="B34" s="14"/>
      <c r="C34" s="14"/>
      <c r="D34" s="15"/>
      <c r="E34" s="16"/>
      <c r="F34" s="1" t="s">
        <v>33</v>
      </c>
      <c r="G34" s="1" t="s">
        <v>34</v>
      </c>
      <c r="H34" s="1" t="s">
        <v>35</v>
      </c>
      <c r="I34" s="1" t="s">
        <v>0</v>
      </c>
      <c r="J34" s="1" t="s">
        <v>36</v>
      </c>
    </row>
    <row r="35" spans="1:10" ht="15" customHeight="1" x14ac:dyDescent="0.3">
      <c r="A35" s="147" t="s">
        <v>18</v>
      </c>
      <c r="B35" s="152"/>
      <c r="C35" s="152"/>
      <c r="D35" s="152"/>
      <c r="E35" s="153"/>
      <c r="F35" s="25">
        <v>91359.06</v>
      </c>
      <c r="G35" s="25">
        <v>69047.55</v>
      </c>
      <c r="H35" s="25">
        <v>1000</v>
      </c>
      <c r="I35" s="25">
        <v>0</v>
      </c>
      <c r="J35" s="26">
        <v>0</v>
      </c>
    </row>
    <row r="36" spans="1:10" ht="15" customHeight="1" x14ac:dyDescent="0.3">
      <c r="A36" s="145" t="s">
        <v>19</v>
      </c>
      <c r="B36" s="146"/>
      <c r="C36" s="146"/>
      <c r="D36" s="146"/>
      <c r="E36" s="146"/>
      <c r="F36" s="27">
        <f>F30+F35</f>
        <v>69047.549999999988</v>
      </c>
      <c r="G36" s="27">
        <f t="shared" ref="G36:J36" si="5">G30+G35</f>
        <v>0</v>
      </c>
      <c r="H36" s="27">
        <f t="shared" si="5"/>
        <v>0</v>
      </c>
      <c r="I36" s="27">
        <f t="shared" si="5"/>
        <v>0</v>
      </c>
      <c r="J36" s="28">
        <f t="shared" si="5"/>
        <v>0</v>
      </c>
    </row>
    <row r="37" spans="1:10" s="127" customFormat="1" ht="45" customHeight="1" x14ac:dyDescent="0.3">
      <c r="A37" s="130" t="s">
        <v>20</v>
      </c>
      <c r="B37" s="131"/>
      <c r="C37" s="131"/>
      <c r="D37" s="131"/>
      <c r="E37" s="132"/>
      <c r="F37" s="125">
        <f>F21+F29+F35-F36</f>
        <v>0</v>
      </c>
      <c r="G37" s="125">
        <f t="shared" ref="G37:J37" si="6">G21+G29+G35-G36</f>
        <v>-4.3655745685100555E-11</v>
      </c>
      <c r="H37" s="125">
        <f t="shared" si="6"/>
        <v>0</v>
      </c>
      <c r="I37" s="125">
        <f t="shared" si="6"/>
        <v>0</v>
      </c>
      <c r="J37" s="126">
        <f t="shared" si="6"/>
        <v>0</v>
      </c>
    </row>
    <row r="38" spans="1:10" ht="15.6" x14ac:dyDescent="0.3">
      <c r="A38" s="29"/>
      <c r="B38" s="30"/>
      <c r="C38" s="30"/>
      <c r="D38" s="30"/>
      <c r="E38" s="30"/>
      <c r="F38" s="30"/>
      <c r="G38" s="30"/>
      <c r="H38" s="30"/>
      <c r="I38" s="30"/>
      <c r="J38" s="30"/>
    </row>
    <row r="39" spans="1:10" ht="15.6" x14ac:dyDescent="0.3">
      <c r="A39" s="154" t="s">
        <v>21</v>
      </c>
      <c r="B39" s="154"/>
      <c r="C39" s="154"/>
      <c r="D39" s="154"/>
      <c r="E39" s="154"/>
      <c r="F39" s="154"/>
      <c r="G39" s="154"/>
      <c r="H39" s="154"/>
      <c r="I39" s="154"/>
      <c r="J39" s="154"/>
    </row>
    <row r="40" spans="1:10" ht="17.399999999999999" x14ac:dyDescent="0.3">
      <c r="A40" s="31"/>
      <c r="B40" s="32"/>
      <c r="C40" s="32"/>
      <c r="D40" s="32"/>
      <c r="E40" s="32"/>
      <c r="F40" s="32"/>
      <c r="G40" s="32"/>
      <c r="H40" s="33"/>
      <c r="I40" s="33"/>
      <c r="J40" s="33"/>
    </row>
    <row r="41" spans="1:10" ht="26.4" x14ac:dyDescent="0.3">
      <c r="A41" s="34"/>
      <c r="B41" s="35"/>
      <c r="C41" s="35"/>
      <c r="D41" s="36"/>
      <c r="E41" s="37"/>
      <c r="F41" s="1" t="s">
        <v>33</v>
      </c>
      <c r="G41" s="1" t="s">
        <v>34</v>
      </c>
      <c r="H41" s="1" t="s">
        <v>35</v>
      </c>
      <c r="I41" s="1" t="s">
        <v>0</v>
      </c>
      <c r="J41" s="1" t="s">
        <v>36</v>
      </c>
    </row>
    <row r="42" spans="1:10" x14ac:dyDescent="0.3">
      <c r="A42" s="147" t="s">
        <v>18</v>
      </c>
      <c r="B42" s="152"/>
      <c r="C42" s="152"/>
      <c r="D42" s="152"/>
      <c r="E42" s="153"/>
      <c r="F42" s="25">
        <v>0</v>
      </c>
      <c r="G42" s="25">
        <f>F45</f>
        <v>0</v>
      </c>
      <c r="H42" s="25">
        <f>G45</f>
        <v>0</v>
      </c>
      <c r="I42" s="25">
        <f>H45</f>
        <v>0</v>
      </c>
      <c r="J42" s="26">
        <f>I45</f>
        <v>0</v>
      </c>
    </row>
    <row r="43" spans="1:10" s="127" customFormat="1" ht="28.5" customHeight="1" x14ac:dyDescent="0.3">
      <c r="A43" s="147" t="s">
        <v>22</v>
      </c>
      <c r="B43" s="152"/>
      <c r="C43" s="152"/>
      <c r="D43" s="152"/>
      <c r="E43" s="153"/>
      <c r="F43" s="128">
        <v>0</v>
      </c>
      <c r="G43" s="128">
        <v>0</v>
      </c>
      <c r="H43" s="128">
        <v>0</v>
      </c>
      <c r="I43" s="128">
        <v>0</v>
      </c>
      <c r="J43" s="129">
        <v>0</v>
      </c>
    </row>
    <row r="44" spans="1:10" x14ac:dyDescent="0.3">
      <c r="A44" s="147" t="s">
        <v>23</v>
      </c>
      <c r="B44" s="148"/>
      <c r="C44" s="148"/>
      <c r="D44" s="148"/>
      <c r="E44" s="149"/>
      <c r="F44" s="25">
        <v>0</v>
      </c>
      <c r="G44" s="25">
        <v>0</v>
      </c>
      <c r="H44" s="25">
        <v>0</v>
      </c>
      <c r="I44" s="25">
        <v>0</v>
      </c>
      <c r="J44" s="26">
        <v>0</v>
      </c>
    </row>
    <row r="45" spans="1:10" ht="15" customHeight="1" x14ac:dyDescent="0.3">
      <c r="A45" s="145" t="s">
        <v>19</v>
      </c>
      <c r="B45" s="146"/>
      <c r="C45" s="146"/>
      <c r="D45" s="146"/>
      <c r="E45" s="146"/>
      <c r="F45" s="38">
        <f>F42-F43+F44</f>
        <v>0</v>
      </c>
      <c r="G45" s="38">
        <f t="shared" ref="G45:J45" si="7">G42-G43+G44</f>
        <v>0</v>
      </c>
      <c r="H45" s="38">
        <f t="shared" si="7"/>
        <v>0</v>
      </c>
      <c r="I45" s="38">
        <f t="shared" si="7"/>
        <v>0</v>
      </c>
      <c r="J45" s="39">
        <f t="shared" si="7"/>
        <v>0</v>
      </c>
    </row>
    <row r="46" spans="1:10" ht="17.25" customHeight="1" x14ac:dyDescent="0.3"/>
    <row r="47" spans="1:10" ht="9" customHeight="1" x14ac:dyDescent="0.3"/>
    <row r="49" spans="1:10" s="2" customFormat="1" ht="13.2" x14ac:dyDescent="0.25"/>
    <row r="50" spans="1:10" s="40" customFormat="1" ht="15" x14ac:dyDescent="0.25">
      <c r="A50" s="40" t="s">
        <v>170</v>
      </c>
    </row>
    <row r="51" spans="1:10" s="40" customFormat="1" ht="15" x14ac:dyDescent="0.25">
      <c r="A51" s="40" t="s">
        <v>171</v>
      </c>
      <c r="H51" s="150" t="s">
        <v>168</v>
      </c>
      <c r="I51" s="150"/>
      <c r="J51" s="150"/>
    </row>
    <row r="52" spans="1:10" s="40" customFormat="1" ht="15" x14ac:dyDescent="0.25"/>
    <row r="53" spans="1:10" s="40" customFormat="1" ht="15" x14ac:dyDescent="0.25">
      <c r="A53" s="40" t="s">
        <v>167</v>
      </c>
      <c r="I53" s="41"/>
      <c r="J53" s="41"/>
    </row>
    <row r="54" spans="1:10" s="40" customFormat="1" ht="15" x14ac:dyDescent="0.25">
      <c r="H54" s="151" t="s">
        <v>169</v>
      </c>
      <c r="I54" s="151"/>
      <c r="J54" s="151"/>
    </row>
    <row r="55" spans="1:10" s="42" customFormat="1" ht="15.6" x14ac:dyDescent="0.3"/>
  </sheetData>
  <mergeCells count="28">
    <mergeCell ref="A44:E44"/>
    <mergeCell ref="A45:E45"/>
    <mergeCell ref="H51:J51"/>
    <mergeCell ref="H54:J54"/>
    <mergeCell ref="A35:E35"/>
    <mergeCell ref="A36:E36"/>
    <mergeCell ref="A37:E37"/>
    <mergeCell ref="A39:J39"/>
    <mergeCell ref="A42:E42"/>
    <mergeCell ref="A43:E43"/>
    <mergeCell ref="A32:J32"/>
    <mergeCell ref="A16:E16"/>
    <mergeCell ref="A17:E17"/>
    <mergeCell ref="A19:E19"/>
    <mergeCell ref="A20:E20"/>
    <mergeCell ref="A21:E21"/>
    <mergeCell ref="A23:J23"/>
    <mergeCell ref="A26:E26"/>
    <mergeCell ref="A27:E27"/>
    <mergeCell ref="A28:E28"/>
    <mergeCell ref="A29:E29"/>
    <mergeCell ref="A30:E30"/>
    <mergeCell ref="A15:E15"/>
    <mergeCell ref="A7:J7"/>
    <mergeCell ref="A9:J9"/>
    <mergeCell ref="A11:J11"/>
    <mergeCell ref="A13:E13"/>
    <mergeCell ref="A14:E1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21CAD-F3CF-4AD3-81B2-5EF628FAC32A}">
  <dimension ref="A1:J55"/>
  <sheetViews>
    <sheetView topLeftCell="A40" zoomScaleNormal="100" workbookViewId="0">
      <selection activeCell="D53" sqref="D53"/>
    </sheetView>
  </sheetViews>
  <sheetFormatPr defaultRowHeight="14.4" x14ac:dyDescent="0.3"/>
  <cols>
    <col min="1" max="1" width="9.88671875" customWidth="1"/>
    <col min="5" max="5" width="25.33203125" customWidth="1"/>
    <col min="6" max="10" width="11.77734375" customWidth="1"/>
  </cols>
  <sheetData>
    <row r="1" spans="1:10" s="3" customFormat="1" ht="15.6" x14ac:dyDescent="0.3">
      <c r="A1" s="40" t="s">
        <v>28</v>
      </c>
      <c r="B1" s="40" t="s">
        <v>27</v>
      </c>
      <c r="C1" s="40"/>
      <c r="D1" s="40"/>
      <c r="E1" s="40"/>
    </row>
    <row r="2" spans="1:10" s="3" customFormat="1" ht="15.6" x14ac:dyDescent="0.3">
      <c r="A2" s="40" t="s">
        <v>31</v>
      </c>
      <c r="B2" s="40" t="s">
        <v>29</v>
      </c>
      <c r="C2" s="40"/>
      <c r="D2" s="40"/>
      <c r="E2" s="40"/>
    </row>
    <row r="3" spans="1:10" s="3" customFormat="1" ht="15.6" x14ac:dyDescent="0.3">
      <c r="A3" s="40" t="s">
        <v>32</v>
      </c>
      <c r="B3" s="40" t="s">
        <v>30</v>
      </c>
      <c r="C3" s="40"/>
      <c r="D3" s="40"/>
      <c r="E3" s="40"/>
    </row>
    <row r="4" spans="1:10" s="3" customFormat="1" ht="15.6" x14ac:dyDescent="0.3">
      <c r="A4" s="40" t="s">
        <v>3</v>
      </c>
      <c r="B4" s="40" t="s">
        <v>164</v>
      </c>
      <c r="C4" s="40"/>
      <c r="D4" s="40"/>
      <c r="E4" s="40"/>
    </row>
    <row r="5" spans="1:10" s="3" customFormat="1" x14ac:dyDescent="0.3"/>
    <row r="7" spans="1:10" ht="42" customHeight="1" x14ac:dyDescent="0.3">
      <c r="A7" s="133" t="s">
        <v>26</v>
      </c>
      <c r="B7" s="133"/>
      <c r="C7" s="133"/>
      <c r="D7" s="133"/>
      <c r="E7" s="133"/>
      <c r="F7" s="133"/>
      <c r="G7" s="133"/>
      <c r="H7" s="133"/>
      <c r="I7" s="133"/>
      <c r="J7" s="133"/>
    </row>
    <row r="8" spans="1:10" ht="17.399999999999999" x14ac:dyDescent="0.3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 ht="18" x14ac:dyDescent="0.3">
      <c r="A9" s="134" t="s">
        <v>1</v>
      </c>
      <c r="B9" s="134"/>
      <c r="C9" s="134"/>
      <c r="D9" s="134"/>
      <c r="E9" s="134"/>
      <c r="F9" s="134"/>
      <c r="G9" s="134"/>
      <c r="H9" s="134"/>
      <c r="I9" s="135"/>
      <c r="J9" s="135"/>
    </row>
    <row r="10" spans="1:10" ht="17.399999999999999" x14ac:dyDescent="0.3">
      <c r="A10" s="5"/>
      <c r="B10" s="5"/>
      <c r="C10" s="5"/>
      <c r="D10" s="5"/>
      <c r="E10" s="5"/>
      <c r="F10" s="5"/>
      <c r="G10" s="5"/>
      <c r="H10" s="5"/>
      <c r="I10" s="6"/>
      <c r="J10" s="6"/>
    </row>
    <row r="11" spans="1:10" ht="15.6" x14ac:dyDescent="0.3">
      <c r="A11" s="136" t="s">
        <v>4</v>
      </c>
      <c r="B11" s="137"/>
      <c r="C11" s="137"/>
      <c r="D11" s="137"/>
      <c r="E11" s="137"/>
      <c r="F11" s="137"/>
      <c r="G11" s="137"/>
      <c r="H11" s="137"/>
      <c r="I11" s="137"/>
      <c r="J11" s="137"/>
    </row>
    <row r="12" spans="1:10" ht="17.399999999999999" x14ac:dyDescent="0.3">
      <c r="A12" s="8"/>
      <c r="B12" s="9"/>
      <c r="C12" s="9"/>
      <c r="D12" s="9"/>
      <c r="E12" s="10"/>
      <c r="F12" s="11"/>
      <c r="G12" s="11"/>
      <c r="H12" s="11"/>
      <c r="I12" s="11"/>
      <c r="J12" s="12"/>
    </row>
    <row r="13" spans="1:10" ht="26.4" x14ac:dyDescent="0.3">
      <c r="A13" s="138" t="s">
        <v>38</v>
      </c>
      <c r="B13" s="138"/>
      <c r="C13" s="138"/>
      <c r="D13" s="138"/>
      <c r="E13" s="138"/>
      <c r="F13" s="1" t="s">
        <v>33</v>
      </c>
      <c r="G13" s="1" t="s">
        <v>34</v>
      </c>
      <c r="H13" s="1" t="s">
        <v>35</v>
      </c>
      <c r="I13" s="1" t="s">
        <v>0</v>
      </c>
      <c r="J13" s="1" t="s">
        <v>36</v>
      </c>
    </row>
    <row r="14" spans="1:10" s="120" customFormat="1" ht="10.199999999999999" x14ac:dyDescent="0.2">
      <c r="A14" s="139">
        <v>1</v>
      </c>
      <c r="B14" s="139"/>
      <c r="C14" s="139"/>
      <c r="D14" s="139"/>
      <c r="E14" s="139"/>
      <c r="F14" s="101">
        <v>2</v>
      </c>
      <c r="G14" s="101">
        <v>3</v>
      </c>
      <c r="H14" s="101">
        <v>4</v>
      </c>
      <c r="I14" s="101">
        <v>5</v>
      </c>
      <c r="J14" s="101">
        <v>6</v>
      </c>
    </row>
    <row r="15" spans="1:10" ht="14.4" customHeight="1" x14ac:dyDescent="0.3">
      <c r="A15" s="130" t="s">
        <v>5</v>
      </c>
      <c r="B15" s="131"/>
      <c r="C15" s="131"/>
      <c r="D15" s="131"/>
      <c r="E15" s="132"/>
      <c r="F15" s="17">
        <f>F16+F17</f>
        <v>1454982.7</v>
      </c>
      <c r="G15" s="17">
        <f t="shared" ref="G15:J15" si="0">G16+G17</f>
        <v>1657606.46</v>
      </c>
      <c r="H15" s="17">
        <f t="shared" si="0"/>
        <v>1574900</v>
      </c>
      <c r="I15" s="17">
        <f t="shared" si="0"/>
        <v>1574900</v>
      </c>
      <c r="J15" s="17">
        <f t="shared" si="0"/>
        <v>1574900</v>
      </c>
    </row>
    <row r="16" spans="1:10" x14ac:dyDescent="0.3">
      <c r="A16" s="140" t="s">
        <v>6</v>
      </c>
      <c r="B16" s="141"/>
      <c r="C16" s="141"/>
      <c r="D16" s="141"/>
      <c r="E16" s="142"/>
      <c r="F16" s="18">
        <v>1454982.7</v>
      </c>
      <c r="G16" s="18">
        <v>1657606.46</v>
      </c>
      <c r="H16" s="18">
        <v>1574900</v>
      </c>
      <c r="I16" s="18">
        <v>1574900</v>
      </c>
      <c r="J16" s="18">
        <v>1574900</v>
      </c>
    </row>
    <row r="17" spans="1:10" x14ac:dyDescent="0.3">
      <c r="A17" s="143" t="s">
        <v>7</v>
      </c>
      <c r="B17" s="142"/>
      <c r="C17" s="142"/>
      <c r="D17" s="142"/>
      <c r="E17" s="142"/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3">
      <c r="A18" s="19" t="s">
        <v>8</v>
      </c>
      <c r="B18" s="20"/>
      <c r="C18" s="20"/>
      <c r="D18" s="20"/>
      <c r="E18" s="20"/>
      <c r="F18" s="17">
        <f>F19+F20</f>
        <v>1477294.21</v>
      </c>
      <c r="G18" s="17">
        <f t="shared" ref="G18:J18" si="1">G19+G20</f>
        <v>1726654.01</v>
      </c>
      <c r="H18" s="17">
        <f t="shared" si="1"/>
        <v>1575900</v>
      </c>
      <c r="I18" s="17">
        <f t="shared" si="1"/>
        <v>1574900</v>
      </c>
      <c r="J18" s="17">
        <f t="shared" si="1"/>
        <v>1574900</v>
      </c>
    </row>
    <row r="19" spans="1:10" x14ac:dyDescent="0.3">
      <c r="A19" s="144" t="s">
        <v>9</v>
      </c>
      <c r="B19" s="141"/>
      <c r="C19" s="141"/>
      <c r="D19" s="141"/>
      <c r="E19" s="141"/>
      <c r="F19" s="18">
        <v>1419935.08</v>
      </c>
      <c r="G19" s="18">
        <v>1669685.19</v>
      </c>
      <c r="H19" s="18">
        <v>1545900</v>
      </c>
      <c r="I19" s="18">
        <v>1544900</v>
      </c>
      <c r="J19" s="18">
        <v>1544900</v>
      </c>
    </row>
    <row r="20" spans="1:10" x14ac:dyDescent="0.3">
      <c r="A20" s="143" t="s">
        <v>10</v>
      </c>
      <c r="B20" s="142"/>
      <c r="C20" s="142"/>
      <c r="D20" s="142"/>
      <c r="E20" s="142"/>
      <c r="F20" s="18">
        <v>57359.13</v>
      </c>
      <c r="G20" s="18">
        <v>56968.82</v>
      </c>
      <c r="H20" s="18">
        <v>30000</v>
      </c>
      <c r="I20" s="18">
        <v>30000</v>
      </c>
      <c r="J20" s="18">
        <v>30000</v>
      </c>
    </row>
    <row r="21" spans="1:10" x14ac:dyDescent="0.3">
      <c r="A21" s="145" t="s">
        <v>11</v>
      </c>
      <c r="B21" s="146"/>
      <c r="C21" s="146"/>
      <c r="D21" s="146"/>
      <c r="E21" s="146"/>
      <c r="F21" s="17">
        <f>F15-F18</f>
        <v>-22311.510000000009</v>
      </c>
      <c r="G21" s="17">
        <f t="shared" ref="G21:J21" si="2">G15-G18</f>
        <v>-69047.550000000047</v>
      </c>
      <c r="H21" s="17">
        <f t="shared" si="2"/>
        <v>-1000</v>
      </c>
      <c r="I21" s="17">
        <f t="shared" si="2"/>
        <v>0</v>
      </c>
      <c r="J21" s="17">
        <f t="shared" si="2"/>
        <v>0</v>
      </c>
    </row>
    <row r="22" spans="1:10" ht="17.399999999999999" x14ac:dyDescent="0.3">
      <c r="A22" s="5"/>
      <c r="B22" s="21"/>
      <c r="C22" s="21"/>
      <c r="D22" s="21"/>
      <c r="E22" s="21"/>
      <c r="F22" s="21"/>
      <c r="G22" s="21"/>
      <c r="H22" s="22"/>
      <c r="I22" s="22"/>
      <c r="J22" s="22"/>
    </row>
    <row r="23" spans="1:10" ht="15.6" x14ac:dyDescent="0.3">
      <c r="A23" s="136" t="s">
        <v>12</v>
      </c>
      <c r="B23" s="137"/>
      <c r="C23" s="137"/>
      <c r="D23" s="137"/>
      <c r="E23" s="137"/>
      <c r="F23" s="137"/>
      <c r="G23" s="137"/>
      <c r="H23" s="137"/>
      <c r="I23" s="137"/>
      <c r="J23" s="137"/>
    </row>
    <row r="24" spans="1:10" ht="17.399999999999999" x14ac:dyDescent="0.3">
      <c r="A24" s="5"/>
      <c r="B24" s="21"/>
      <c r="C24" s="21"/>
      <c r="D24" s="21"/>
      <c r="E24" s="21"/>
      <c r="F24" s="21"/>
      <c r="G24" s="21"/>
      <c r="H24" s="22"/>
      <c r="I24" s="22"/>
      <c r="J24" s="22"/>
    </row>
    <row r="25" spans="1:10" ht="26.4" x14ac:dyDescent="0.3">
      <c r="A25" s="13"/>
      <c r="B25" s="14"/>
      <c r="C25" s="14"/>
      <c r="D25" s="15"/>
      <c r="E25" s="16"/>
      <c r="F25" s="1" t="s">
        <v>33</v>
      </c>
      <c r="G25" s="1" t="s">
        <v>34</v>
      </c>
      <c r="H25" s="1" t="s">
        <v>35</v>
      </c>
      <c r="I25" s="1" t="s">
        <v>0</v>
      </c>
      <c r="J25" s="1" t="s">
        <v>36</v>
      </c>
    </row>
    <row r="26" spans="1:10" s="120" customFormat="1" ht="10.199999999999999" x14ac:dyDescent="0.2">
      <c r="A26" s="139">
        <v>1</v>
      </c>
      <c r="B26" s="139"/>
      <c r="C26" s="139"/>
      <c r="D26" s="139"/>
      <c r="E26" s="139"/>
      <c r="F26" s="101">
        <v>2</v>
      </c>
      <c r="G26" s="101">
        <v>3</v>
      </c>
      <c r="H26" s="101">
        <v>4</v>
      </c>
      <c r="I26" s="101">
        <v>5</v>
      </c>
      <c r="J26" s="101">
        <v>6</v>
      </c>
    </row>
    <row r="27" spans="1:10" x14ac:dyDescent="0.3">
      <c r="A27" s="143" t="s">
        <v>13</v>
      </c>
      <c r="B27" s="142"/>
      <c r="C27" s="142"/>
      <c r="D27" s="142"/>
      <c r="E27" s="142"/>
      <c r="F27" s="18"/>
      <c r="G27" s="18"/>
      <c r="H27" s="18"/>
      <c r="I27" s="18"/>
      <c r="J27" s="23"/>
    </row>
    <row r="28" spans="1:10" x14ac:dyDescent="0.3">
      <c r="A28" s="143" t="s">
        <v>14</v>
      </c>
      <c r="B28" s="142"/>
      <c r="C28" s="142"/>
      <c r="D28" s="142"/>
      <c r="E28" s="142"/>
      <c r="F28" s="18"/>
      <c r="G28" s="18"/>
      <c r="H28" s="18"/>
      <c r="I28" s="18"/>
      <c r="J28" s="23"/>
    </row>
    <row r="29" spans="1:10" x14ac:dyDescent="0.3">
      <c r="A29" s="145" t="s">
        <v>15</v>
      </c>
      <c r="B29" s="146"/>
      <c r="C29" s="146"/>
      <c r="D29" s="146"/>
      <c r="E29" s="146"/>
      <c r="F29" s="17">
        <f>F27-F28</f>
        <v>0</v>
      </c>
      <c r="G29" s="17">
        <f t="shared" ref="G29:J29" si="3">G27-G28</f>
        <v>0</v>
      </c>
      <c r="H29" s="17">
        <f t="shared" si="3"/>
        <v>0</v>
      </c>
      <c r="I29" s="17">
        <f t="shared" si="3"/>
        <v>0</v>
      </c>
      <c r="J29" s="17">
        <f t="shared" si="3"/>
        <v>0</v>
      </c>
    </row>
    <row r="30" spans="1:10" x14ac:dyDescent="0.3">
      <c r="A30" s="145" t="s">
        <v>16</v>
      </c>
      <c r="B30" s="146"/>
      <c r="C30" s="146"/>
      <c r="D30" s="146"/>
      <c r="E30" s="146"/>
      <c r="F30" s="17">
        <f>F21+F29</f>
        <v>-22311.510000000009</v>
      </c>
      <c r="G30" s="17">
        <f t="shared" ref="G30:J30" si="4">G21+G29</f>
        <v>-69047.550000000047</v>
      </c>
      <c r="H30" s="17">
        <f t="shared" si="4"/>
        <v>-1000</v>
      </c>
      <c r="I30" s="17">
        <f t="shared" si="4"/>
        <v>0</v>
      </c>
      <c r="J30" s="17">
        <f t="shared" si="4"/>
        <v>0</v>
      </c>
    </row>
    <row r="31" spans="1:10" ht="17.399999999999999" x14ac:dyDescent="0.3">
      <c r="A31" s="24"/>
      <c r="B31" s="21"/>
      <c r="C31" s="21"/>
      <c r="D31" s="21"/>
      <c r="E31" s="21"/>
      <c r="F31" s="21"/>
      <c r="G31" s="21"/>
      <c r="H31" s="22"/>
      <c r="I31" s="22"/>
      <c r="J31" s="22"/>
    </row>
    <row r="32" spans="1:10" ht="15.6" x14ac:dyDescent="0.3">
      <c r="A32" s="136" t="s">
        <v>17</v>
      </c>
      <c r="B32" s="137"/>
      <c r="C32" s="137"/>
      <c r="D32" s="137"/>
      <c r="E32" s="137"/>
      <c r="F32" s="137"/>
      <c r="G32" s="137"/>
      <c r="H32" s="137"/>
      <c r="I32" s="137"/>
      <c r="J32" s="137"/>
    </row>
    <row r="33" spans="1:10" ht="15.6" x14ac:dyDescent="0.3">
      <c r="A33" s="4"/>
      <c r="B33" s="7"/>
      <c r="C33" s="7"/>
      <c r="D33" s="7"/>
      <c r="E33" s="7"/>
      <c r="F33" s="7"/>
      <c r="G33" s="7"/>
      <c r="H33" s="7"/>
      <c r="I33" s="7"/>
      <c r="J33" s="7"/>
    </row>
    <row r="34" spans="1:10" ht="26.4" x14ac:dyDescent="0.3">
      <c r="A34" s="13"/>
      <c r="B34" s="14"/>
      <c r="C34" s="14"/>
      <c r="D34" s="15"/>
      <c r="E34" s="16"/>
      <c r="F34" s="1" t="s">
        <v>33</v>
      </c>
      <c r="G34" s="1" t="s">
        <v>34</v>
      </c>
      <c r="H34" s="1" t="s">
        <v>35</v>
      </c>
      <c r="I34" s="1" t="s">
        <v>0</v>
      </c>
      <c r="J34" s="1" t="s">
        <v>36</v>
      </c>
    </row>
    <row r="35" spans="1:10" ht="15" customHeight="1" x14ac:dyDescent="0.3">
      <c r="A35" s="147" t="s">
        <v>18</v>
      </c>
      <c r="B35" s="152"/>
      <c r="C35" s="152"/>
      <c r="D35" s="152"/>
      <c r="E35" s="153"/>
      <c r="F35" s="25">
        <v>91359.06</v>
      </c>
      <c r="G35" s="25">
        <v>69047.55</v>
      </c>
      <c r="H35" s="25">
        <v>1000</v>
      </c>
      <c r="I35" s="25">
        <v>0</v>
      </c>
      <c r="J35" s="26">
        <v>0</v>
      </c>
    </row>
    <row r="36" spans="1:10" ht="15" customHeight="1" x14ac:dyDescent="0.3">
      <c r="A36" s="145" t="s">
        <v>19</v>
      </c>
      <c r="B36" s="146"/>
      <c r="C36" s="146"/>
      <c r="D36" s="146"/>
      <c r="E36" s="146"/>
      <c r="F36" s="27">
        <f>F30+F35</f>
        <v>69047.549999999988</v>
      </c>
      <c r="G36" s="27">
        <f t="shared" ref="G36:J36" si="5">G30+G35</f>
        <v>0</v>
      </c>
      <c r="H36" s="27">
        <f t="shared" si="5"/>
        <v>0</v>
      </c>
      <c r="I36" s="27">
        <f t="shared" si="5"/>
        <v>0</v>
      </c>
      <c r="J36" s="28">
        <f t="shared" si="5"/>
        <v>0</v>
      </c>
    </row>
    <row r="37" spans="1:10" s="127" customFormat="1" ht="45" customHeight="1" x14ac:dyDescent="0.3">
      <c r="A37" s="130" t="s">
        <v>20</v>
      </c>
      <c r="B37" s="131"/>
      <c r="C37" s="131"/>
      <c r="D37" s="131"/>
      <c r="E37" s="132"/>
      <c r="F37" s="125">
        <f>F21+F29+F35-F36</f>
        <v>0</v>
      </c>
      <c r="G37" s="125">
        <f t="shared" ref="G37:J37" si="6">G21+G29+G35-G36</f>
        <v>-4.3655745685100555E-11</v>
      </c>
      <c r="H37" s="125">
        <f t="shared" si="6"/>
        <v>0</v>
      </c>
      <c r="I37" s="125">
        <f t="shared" si="6"/>
        <v>0</v>
      </c>
      <c r="J37" s="126">
        <f t="shared" si="6"/>
        <v>0</v>
      </c>
    </row>
    <row r="38" spans="1:10" ht="15.6" x14ac:dyDescent="0.3">
      <c r="A38" s="29"/>
      <c r="B38" s="30"/>
      <c r="C38" s="30"/>
      <c r="D38" s="30"/>
      <c r="E38" s="30"/>
      <c r="F38" s="30"/>
      <c r="G38" s="30"/>
      <c r="H38" s="30"/>
      <c r="I38" s="30"/>
      <c r="J38" s="30"/>
    </row>
    <row r="39" spans="1:10" ht="15.6" x14ac:dyDescent="0.3">
      <c r="A39" s="154" t="s">
        <v>21</v>
      </c>
      <c r="B39" s="154"/>
      <c r="C39" s="154"/>
      <c r="D39" s="154"/>
      <c r="E39" s="154"/>
      <c r="F39" s="154"/>
      <c r="G39" s="154"/>
      <c r="H39" s="154"/>
      <c r="I39" s="154"/>
      <c r="J39" s="154"/>
    </row>
    <row r="40" spans="1:10" ht="17.399999999999999" x14ac:dyDescent="0.3">
      <c r="A40" s="31"/>
      <c r="B40" s="32"/>
      <c r="C40" s="32"/>
      <c r="D40" s="32"/>
      <c r="E40" s="32"/>
      <c r="F40" s="32"/>
      <c r="G40" s="32"/>
      <c r="H40" s="33"/>
      <c r="I40" s="33"/>
      <c r="J40" s="33"/>
    </row>
    <row r="41" spans="1:10" ht="26.4" x14ac:dyDescent="0.3">
      <c r="A41" s="34"/>
      <c r="B41" s="35"/>
      <c r="C41" s="35"/>
      <c r="D41" s="36"/>
      <c r="E41" s="37"/>
      <c r="F41" s="1" t="s">
        <v>33</v>
      </c>
      <c r="G41" s="1" t="s">
        <v>34</v>
      </c>
      <c r="H41" s="1" t="s">
        <v>35</v>
      </c>
      <c r="I41" s="1" t="s">
        <v>0</v>
      </c>
      <c r="J41" s="1" t="s">
        <v>36</v>
      </c>
    </row>
    <row r="42" spans="1:10" x14ac:dyDescent="0.3">
      <c r="A42" s="147" t="s">
        <v>18</v>
      </c>
      <c r="B42" s="152"/>
      <c r="C42" s="152"/>
      <c r="D42" s="152"/>
      <c r="E42" s="153"/>
      <c r="F42" s="25">
        <v>0</v>
      </c>
      <c r="G42" s="25">
        <f>F45</f>
        <v>0</v>
      </c>
      <c r="H42" s="25">
        <f>G45</f>
        <v>0</v>
      </c>
      <c r="I42" s="25">
        <f>H45</f>
        <v>0</v>
      </c>
      <c r="J42" s="26">
        <f>I45</f>
        <v>0</v>
      </c>
    </row>
    <row r="43" spans="1:10" s="127" customFormat="1" ht="28.5" customHeight="1" x14ac:dyDescent="0.3">
      <c r="A43" s="147" t="s">
        <v>22</v>
      </c>
      <c r="B43" s="152"/>
      <c r="C43" s="152"/>
      <c r="D43" s="152"/>
      <c r="E43" s="153"/>
      <c r="F43" s="128">
        <v>0</v>
      </c>
      <c r="G43" s="128">
        <v>0</v>
      </c>
      <c r="H43" s="128">
        <v>0</v>
      </c>
      <c r="I43" s="128">
        <v>0</v>
      </c>
      <c r="J43" s="129">
        <v>0</v>
      </c>
    </row>
    <row r="44" spans="1:10" x14ac:dyDescent="0.3">
      <c r="A44" s="147" t="s">
        <v>23</v>
      </c>
      <c r="B44" s="148"/>
      <c r="C44" s="148"/>
      <c r="D44" s="148"/>
      <c r="E44" s="149"/>
      <c r="F44" s="25">
        <v>0</v>
      </c>
      <c r="G44" s="25">
        <v>0</v>
      </c>
      <c r="H44" s="25">
        <v>0</v>
      </c>
      <c r="I44" s="25">
        <v>0</v>
      </c>
      <c r="J44" s="26">
        <v>0</v>
      </c>
    </row>
    <row r="45" spans="1:10" ht="15" customHeight="1" x14ac:dyDescent="0.3">
      <c r="A45" s="145" t="s">
        <v>19</v>
      </c>
      <c r="B45" s="146"/>
      <c r="C45" s="146"/>
      <c r="D45" s="146"/>
      <c r="E45" s="146"/>
      <c r="F45" s="38">
        <f>F42-F43+F44</f>
        <v>0</v>
      </c>
      <c r="G45" s="38">
        <f t="shared" ref="G45:J45" si="7">G42-G43+G44</f>
        <v>0</v>
      </c>
      <c r="H45" s="38">
        <f t="shared" si="7"/>
        <v>0</v>
      </c>
      <c r="I45" s="38">
        <f t="shared" si="7"/>
        <v>0</v>
      </c>
      <c r="J45" s="39">
        <f t="shared" si="7"/>
        <v>0</v>
      </c>
    </row>
    <row r="46" spans="1:10" ht="17.25" customHeight="1" x14ac:dyDescent="0.3"/>
    <row r="47" spans="1:10" ht="9" customHeight="1" x14ac:dyDescent="0.3"/>
    <row r="49" spans="1:10" s="2" customFormat="1" ht="13.2" x14ac:dyDescent="0.25"/>
    <row r="50" spans="1:10" s="40" customFormat="1" ht="15" x14ac:dyDescent="0.25">
      <c r="A50" s="40" t="s">
        <v>166</v>
      </c>
    </row>
    <row r="51" spans="1:10" s="40" customFormat="1" ht="15" x14ac:dyDescent="0.25">
      <c r="A51" s="40" t="s">
        <v>37</v>
      </c>
      <c r="H51" s="150" t="s">
        <v>24</v>
      </c>
      <c r="I51" s="150"/>
      <c r="J51" s="150"/>
    </row>
    <row r="52" spans="1:10" s="40" customFormat="1" ht="15" x14ac:dyDescent="0.25"/>
    <row r="53" spans="1:10" s="40" customFormat="1" ht="15" x14ac:dyDescent="0.25">
      <c r="A53" s="40" t="s">
        <v>165</v>
      </c>
      <c r="I53" s="41"/>
      <c r="J53" s="41"/>
    </row>
    <row r="54" spans="1:10" s="40" customFormat="1" ht="15" x14ac:dyDescent="0.25">
      <c r="H54" s="151" t="s">
        <v>25</v>
      </c>
      <c r="I54" s="151"/>
      <c r="J54" s="151"/>
    </row>
    <row r="55" spans="1:10" s="42" customFormat="1" ht="15.6" x14ac:dyDescent="0.3"/>
  </sheetData>
  <mergeCells count="28">
    <mergeCell ref="A17:E17"/>
    <mergeCell ref="A7:J7"/>
    <mergeCell ref="A9:J9"/>
    <mergeCell ref="A11:J11"/>
    <mergeCell ref="A15:E15"/>
    <mergeCell ref="A16:E16"/>
    <mergeCell ref="A13:E13"/>
    <mergeCell ref="A14:E14"/>
    <mergeCell ref="A37:E37"/>
    <mergeCell ref="A19:E19"/>
    <mergeCell ref="A20:E20"/>
    <mergeCell ref="A21:E21"/>
    <mergeCell ref="A23:J23"/>
    <mergeCell ref="A27:E27"/>
    <mergeCell ref="A28:E28"/>
    <mergeCell ref="A29:E29"/>
    <mergeCell ref="A30:E30"/>
    <mergeCell ref="A32:J32"/>
    <mergeCell ref="A35:E35"/>
    <mergeCell ref="A36:E36"/>
    <mergeCell ref="A26:E26"/>
    <mergeCell ref="H51:J51"/>
    <mergeCell ref="H54:J54"/>
    <mergeCell ref="A39:J39"/>
    <mergeCell ref="A42:E42"/>
    <mergeCell ref="A43:E43"/>
    <mergeCell ref="A44:E44"/>
    <mergeCell ref="A45:E45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65B32-C2C2-496B-ABFB-383DB093B898}">
  <dimension ref="A1:G24"/>
  <sheetViews>
    <sheetView zoomScaleNormal="100" workbookViewId="0">
      <selection activeCell="C22" sqref="C22"/>
    </sheetView>
  </sheetViews>
  <sheetFormatPr defaultRowHeight="9" x14ac:dyDescent="0.15"/>
  <cols>
    <col min="1" max="1" width="10.21875" style="56" customWidth="1"/>
    <col min="2" max="2" width="37.77734375" style="56" customWidth="1"/>
    <col min="3" max="7" width="12.77734375" style="56" customWidth="1"/>
    <col min="8" max="16384" width="8.88671875" style="56"/>
  </cols>
  <sheetData>
    <row r="1" spans="1:7" s="85" customFormat="1" ht="25.05" customHeight="1" x14ac:dyDescent="0.3">
      <c r="A1" s="155" t="s">
        <v>145</v>
      </c>
      <c r="B1" s="155"/>
      <c r="C1" s="155"/>
      <c r="D1" s="155"/>
      <c r="E1" s="155"/>
      <c r="F1" s="155"/>
      <c r="G1" s="155"/>
    </row>
    <row r="2" spans="1:7" s="86" customFormat="1" ht="25.05" customHeight="1" x14ac:dyDescent="0.3">
      <c r="A2" s="156" t="s">
        <v>146</v>
      </c>
      <c r="B2" s="156"/>
      <c r="C2" s="156"/>
      <c r="D2" s="156"/>
      <c r="E2" s="156"/>
      <c r="F2" s="156"/>
      <c r="G2" s="156"/>
    </row>
    <row r="3" spans="1:7" s="86" customFormat="1" ht="18" customHeight="1" x14ac:dyDescent="0.3">
      <c r="A3" s="87"/>
      <c r="B3" s="87"/>
      <c r="C3" s="87"/>
      <c r="D3" s="87"/>
      <c r="E3" s="87"/>
      <c r="F3" s="87"/>
      <c r="G3" s="87"/>
    </row>
    <row r="4" spans="1:7" s="43" customFormat="1" ht="26.4" x14ac:dyDescent="0.15">
      <c r="A4" s="1" t="s">
        <v>39</v>
      </c>
      <c r="B4" s="1" t="s">
        <v>40</v>
      </c>
      <c r="C4" s="1" t="s">
        <v>33</v>
      </c>
      <c r="D4" s="1" t="s">
        <v>34</v>
      </c>
      <c r="E4" s="1" t="s">
        <v>35</v>
      </c>
      <c r="F4" s="1" t="s">
        <v>0</v>
      </c>
      <c r="G4" s="1" t="s">
        <v>36</v>
      </c>
    </row>
    <row r="5" spans="1:7" s="102" customFormat="1" ht="9.6" customHeight="1" x14ac:dyDescent="0.2">
      <c r="A5" s="101">
        <v>1</v>
      </c>
      <c r="B5" s="101">
        <v>2</v>
      </c>
      <c r="C5" s="101">
        <v>3</v>
      </c>
      <c r="D5" s="101">
        <v>4</v>
      </c>
      <c r="E5" s="101">
        <v>5</v>
      </c>
      <c r="F5" s="101">
        <v>6</v>
      </c>
      <c r="G5" s="101">
        <v>7</v>
      </c>
    </row>
    <row r="6" spans="1:7" s="46" customFormat="1" ht="13.2" x14ac:dyDescent="0.25">
      <c r="A6" s="60"/>
      <c r="B6" s="60" t="s">
        <v>41</v>
      </c>
      <c r="C6" s="61">
        <v>1454982.7</v>
      </c>
      <c r="D6" s="61">
        <v>1657606.46</v>
      </c>
      <c r="E6" s="61">
        <v>1574900</v>
      </c>
      <c r="F6" s="61">
        <v>1574900</v>
      </c>
      <c r="G6" s="61">
        <v>1574900</v>
      </c>
    </row>
    <row r="7" spans="1:7" s="46" customFormat="1" ht="13.2" x14ac:dyDescent="0.25">
      <c r="A7" s="88">
        <v>6</v>
      </c>
      <c r="B7" s="60" t="s">
        <v>42</v>
      </c>
      <c r="C7" s="61">
        <v>1454982.7</v>
      </c>
      <c r="D7" s="61">
        <v>1657606.46</v>
      </c>
      <c r="E7" s="61">
        <v>1574900</v>
      </c>
      <c r="F7" s="61">
        <v>1574900</v>
      </c>
      <c r="G7" s="61">
        <v>1574900</v>
      </c>
    </row>
    <row r="8" spans="1:7" s="46" customFormat="1" ht="26.4" x14ac:dyDescent="0.25">
      <c r="A8" s="89">
        <v>63</v>
      </c>
      <c r="B8" s="90" t="s">
        <v>43</v>
      </c>
      <c r="C8" s="91">
        <v>957940.55</v>
      </c>
      <c r="D8" s="91">
        <v>1125000</v>
      </c>
      <c r="E8" s="91">
        <v>1063000</v>
      </c>
      <c r="F8" s="91">
        <v>1063000</v>
      </c>
      <c r="G8" s="91">
        <v>1063000</v>
      </c>
    </row>
    <row r="9" spans="1:7" s="46" customFormat="1" ht="13.2" x14ac:dyDescent="0.25">
      <c r="A9" s="48">
        <v>64</v>
      </c>
      <c r="B9" s="49" t="s">
        <v>44</v>
      </c>
      <c r="C9" s="51">
        <v>0.56000000000000005</v>
      </c>
      <c r="D9" s="84">
        <v>1</v>
      </c>
      <c r="E9" s="84">
        <v>1</v>
      </c>
      <c r="F9" s="84">
        <v>1</v>
      </c>
      <c r="G9" s="84">
        <v>1</v>
      </c>
    </row>
    <row r="10" spans="1:7" s="46" customFormat="1" ht="39.6" x14ac:dyDescent="0.25">
      <c r="A10" s="48">
        <v>65</v>
      </c>
      <c r="B10" s="49" t="s">
        <v>45</v>
      </c>
      <c r="C10" s="50">
        <v>220002.37</v>
      </c>
      <c r="D10" s="50">
        <v>244200</v>
      </c>
      <c r="E10" s="50">
        <v>230350</v>
      </c>
      <c r="F10" s="50">
        <v>230350</v>
      </c>
      <c r="G10" s="50">
        <v>230350</v>
      </c>
    </row>
    <row r="11" spans="1:7" s="46" customFormat="1" ht="39.6" x14ac:dyDescent="0.25">
      <c r="A11" s="48">
        <v>66</v>
      </c>
      <c r="B11" s="49" t="s">
        <v>46</v>
      </c>
      <c r="C11" s="50">
        <v>4747.4799999999996</v>
      </c>
      <c r="D11" s="50">
        <v>5299</v>
      </c>
      <c r="E11" s="50">
        <v>2724</v>
      </c>
      <c r="F11" s="50">
        <v>2724</v>
      </c>
      <c r="G11" s="50">
        <v>2724</v>
      </c>
    </row>
    <row r="12" spans="1:7" s="46" customFormat="1" ht="26.4" x14ac:dyDescent="0.25">
      <c r="A12" s="48">
        <v>67</v>
      </c>
      <c r="B12" s="49" t="s">
        <v>47</v>
      </c>
      <c r="C12" s="50">
        <v>271880.67</v>
      </c>
      <c r="D12" s="50">
        <v>279406.46000000002</v>
      </c>
      <c r="E12" s="50">
        <v>278600</v>
      </c>
      <c r="F12" s="50">
        <v>278600</v>
      </c>
      <c r="G12" s="50">
        <v>278600</v>
      </c>
    </row>
    <row r="13" spans="1:7" s="46" customFormat="1" ht="13.2" x14ac:dyDescent="0.25">
      <c r="A13" s="52">
        <v>68</v>
      </c>
      <c r="B13" s="49" t="s">
        <v>48</v>
      </c>
      <c r="C13" s="53">
        <v>411.07</v>
      </c>
      <c r="D13" s="53">
        <v>3700</v>
      </c>
      <c r="E13" s="53">
        <v>225</v>
      </c>
      <c r="F13" s="53">
        <v>225</v>
      </c>
      <c r="G13" s="53">
        <v>225</v>
      </c>
    </row>
    <row r="14" spans="1:7" s="46" customFormat="1" ht="13.2" x14ac:dyDescent="0.25">
      <c r="A14" s="113"/>
      <c r="B14" s="114"/>
      <c r="C14" s="115"/>
      <c r="D14" s="115"/>
      <c r="E14" s="115"/>
      <c r="F14" s="115"/>
      <c r="G14" s="115"/>
    </row>
    <row r="15" spans="1:7" s="46" customFormat="1" ht="13.2" x14ac:dyDescent="0.25">
      <c r="A15" s="117"/>
      <c r="B15" s="118"/>
      <c r="C15" s="119"/>
      <c r="D15" s="119"/>
      <c r="E15" s="119"/>
      <c r="F15" s="119"/>
      <c r="G15" s="119"/>
    </row>
    <row r="16" spans="1:7" s="43" customFormat="1" ht="26.4" x14ac:dyDescent="0.15">
      <c r="A16" s="116" t="s">
        <v>39</v>
      </c>
      <c r="B16" s="116" t="s">
        <v>40</v>
      </c>
      <c r="C16" s="116" t="s">
        <v>33</v>
      </c>
      <c r="D16" s="116" t="s">
        <v>34</v>
      </c>
      <c r="E16" s="116" t="s">
        <v>35</v>
      </c>
      <c r="F16" s="116" t="s">
        <v>0</v>
      </c>
      <c r="G16" s="116" t="s">
        <v>36</v>
      </c>
    </row>
    <row r="17" spans="1:7" s="46" customFormat="1" ht="13.2" x14ac:dyDescent="0.25">
      <c r="A17" s="47"/>
      <c r="B17" s="44" t="s">
        <v>49</v>
      </c>
      <c r="C17" s="45">
        <f>C18+C23</f>
        <v>1477294.21</v>
      </c>
      <c r="D17" s="45">
        <v>1726654.01</v>
      </c>
      <c r="E17" s="45">
        <v>1575900</v>
      </c>
      <c r="F17" s="45">
        <v>1574900</v>
      </c>
      <c r="G17" s="45">
        <v>1574900</v>
      </c>
    </row>
    <row r="18" spans="1:7" s="46" customFormat="1" ht="13.2" x14ac:dyDescent="0.25">
      <c r="A18" s="47">
        <v>3</v>
      </c>
      <c r="B18" s="44" t="s">
        <v>50</v>
      </c>
      <c r="C18" s="45">
        <v>1419935.08</v>
      </c>
      <c r="D18" s="45">
        <v>1669685.19</v>
      </c>
      <c r="E18" s="45">
        <v>1545900</v>
      </c>
      <c r="F18" s="45">
        <v>1544900</v>
      </c>
      <c r="G18" s="45">
        <v>1544900</v>
      </c>
    </row>
    <row r="19" spans="1:7" s="46" customFormat="1" ht="13.2" x14ac:dyDescent="0.25">
      <c r="A19" s="48">
        <v>31</v>
      </c>
      <c r="B19" s="49" t="s">
        <v>51</v>
      </c>
      <c r="C19" s="53">
        <v>949460.94</v>
      </c>
      <c r="D19" s="53">
        <v>1116948.55</v>
      </c>
      <c r="E19" s="53">
        <v>1055310</v>
      </c>
      <c r="F19" s="53">
        <v>1055310</v>
      </c>
      <c r="G19" s="53">
        <v>1055310</v>
      </c>
    </row>
    <row r="20" spans="1:7" s="46" customFormat="1" ht="13.2" x14ac:dyDescent="0.25">
      <c r="A20" s="48">
        <v>32</v>
      </c>
      <c r="B20" s="49" t="s">
        <v>52</v>
      </c>
      <c r="C20" s="53">
        <v>469383.32</v>
      </c>
      <c r="D20" s="53">
        <v>550799.26</v>
      </c>
      <c r="E20" s="53">
        <v>487907.6</v>
      </c>
      <c r="F20" s="53">
        <v>486907.6</v>
      </c>
      <c r="G20" s="53">
        <v>486907.6</v>
      </c>
    </row>
    <row r="21" spans="1:7" s="46" customFormat="1" ht="13.2" x14ac:dyDescent="0.25">
      <c r="A21" s="48">
        <v>34</v>
      </c>
      <c r="B21" s="49" t="s">
        <v>53</v>
      </c>
      <c r="C21" s="51">
        <v>1090.82</v>
      </c>
      <c r="D21" s="53">
        <v>1101.18</v>
      </c>
      <c r="E21" s="53">
        <v>1010</v>
      </c>
      <c r="F21" s="53">
        <v>1010</v>
      </c>
      <c r="G21" s="53">
        <v>1010</v>
      </c>
    </row>
    <row r="22" spans="1:7" s="46" customFormat="1" ht="26.4" x14ac:dyDescent="0.25">
      <c r="A22" s="48">
        <v>37</v>
      </c>
      <c r="B22" s="49" t="s">
        <v>54</v>
      </c>
      <c r="C22" s="54"/>
      <c r="D22" s="50">
        <v>836.2</v>
      </c>
      <c r="E22" s="50">
        <v>1672.4</v>
      </c>
      <c r="F22" s="50">
        <v>1672.4</v>
      </c>
      <c r="G22" s="50">
        <v>1672.4</v>
      </c>
    </row>
    <row r="23" spans="1:7" s="46" customFormat="1" ht="13.2" x14ac:dyDescent="0.25">
      <c r="A23" s="47">
        <v>4</v>
      </c>
      <c r="B23" s="55" t="s">
        <v>55</v>
      </c>
      <c r="C23" s="45">
        <v>57359.13</v>
      </c>
      <c r="D23" s="45">
        <v>56968.82</v>
      </c>
      <c r="E23" s="45">
        <v>30000</v>
      </c>
      <c r="F23" s="45">
        <v>30000</v>
      </c>
      <c r="G23" s="45">
        <v>30000</v>
      </c>
    </row>
    <row r="24" spans="1:7" s="46" customFormat="1" ht="26.4" x14ac:dyDescent="0.25">
      <c r="A24" s="48">
        <v>42</v>
      </c>
      <c r="B24" s="49" t="s">
        <v>56</v>
      </c>
      <c r="C24" s="50">
        <v>57359.13</v>
      </c>
      <c r="D24" s="50">
        <v>56968.82</v>
      </c>
      <c r="E24" s="50">
        <v>30000</v>
      </c>
      <c r="F24" s="50">
        <v>30000</v>
      </c>
      <c r="G24" s="50">
        <v>30000</v>
      </c>
    </row>
  </sheetData>
  <mergeCells count="2">
    <mergeCell ref="A1:G1"/>
    <mergeCell ref="A2:G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77D22-258A-4C26-B9CB-B04749108761}">
  <dimension ref="A1:G39"/>
  <sheetViews>
    <sheetView zoomScaleNormal="100" workbookViewId="0">
      <selection activeCell="E10" sqref="E10"/>
    </sheetView>
  </sheetViews>
  <sheetFormatPr defaultRowHeight="9" x14ac:dyDescent="0.15"/>
  <cols>
    <col min="1" max="1" width="14.21875" style="56" customWidth="1"/>
    <col min="2" max="2" width="37.44140625" style="56" customWidth="1"/>
    <col min="3" max="7" width="12.77734375" style="56" customWidth="1"/>
    <col min="8" max="16384" width="8.88671875" style="56"/>
  </cols>
  <sheetData>
    <row r="1" spans="1:7" s="86" customFormat="1" ht="25.05" customHeight="1" x14ac:dyDescent="0.3">
      <c r="A1" s="156" t="s">
        <v>147</v>
      </c>
      <c r="B1" s="156"/>
      <c r="C1" s="156"/>
      <c r="D1" s="156"/>
      <c r="E1" s="156"/>
      <c r="F1" s="156"/>
      <c r="G1" s="156"/>
    </row>
    <row r="2" spans="1:7" s="86" customFormat="1" ht="18" customHeight="1" x14ac:dyDescent="0.3">
      <c r="A2" s="87"/>
      <c r="B2" s="87"/>
      <c r="C2" s="87"/>
      <c r="D2" s="87"/>
      <c r="E2" s="87"/>
      <c r="F2" s="87"/>
      <c r="G2" s="87"/>
    </row>
    <row r="3" spans="1:7" s="43" customFormat="1" ht="26.4" x14ac:dyDescent="0.15">
      <c r="A3" s="1" t="s">
        <v>39</v>
      </c>
      <c r="B3" s="1" t="s">
        <v>40</v>
      </c>
      <c r="C3" s="1" t="s">
        <v>33</v>
      </c>
      <c r="D3" s="1" t="s">
        <v>34</v>
      </c>
      <c r="E3" s="1" t="s">
        <v>35</v>
      </c>
      <c r="F3" s="1" t="s">
        <v>0</v>
      </c>
      <c r="G3" s="1" t="s">
        <v>36</v>
      </c>
    </row>
    <row r="4" spans="1:7" s="102" customFormat="1" ht="9.6" customHeight="1" x14ac:dyDescent="0.2">
      <c r="A4" s="101">
        <v>1</v>
      </c>
      <c r="B4" s="101">
        <v>2</v>
      </c>
      <c r="C4" s="101">
        <v>3</v>
      </c>
      <c r="D4" s="101">
        <v>4</v>
      </c>
      <c r="E4" s="101">
        <v>5</v>
      </c>
      <c r="F4" s="101">
        <v>6</v>
      </c>
      <c r="G4" s="101">
        <v>7</v>
      </c>
    </row>
    <row r="5" spans="1:7" s="46" customFormat="1" ht="13.2" x14ac:dyDescent="0.25">
      <c r="A5" s="60"/>
      <c r="B5" s="60" t="s">
        <v>41</v>
      </c>
      <c r="C5" s="61">
        <v>1454982.7</v>
      </c>
      <c r="D5" s="61">
        <v>1657606.46</v>
      </c>
      <c r="E5" s="61">
        <v>1574900</v>
      </c>
      <c r="F5" s="61">
        <v>1574900</v>
      </c>
      <c r="G5" s="61">
        <v>1574900</v>
      </c>
    </row>
    <row r="6" spans="1:7" s="57" customFormat="1" ht="13.2" x14ac:dyDescent="0.25">
      <c r="A6" s="122" t="s">
        <v>57</v>
      </c>
      <c r="B6" s="63" t="s">
        <v>58</v>
      </c>
      <c r="C6" s="92">
        <v>3820</v>
      </c>
      <c r="D6" s="61">
        <v>5906.46</v>
      </c>
      <c r="E6" s="61">
        <v>5100</v>
      </c>
      <c r="F6" s="61">
        <v>5100</v>
      </c>
      <c r="G6" s="61">
        <v>5100</v>
      </c>
    </row>
    <row r="7" spans="1:7" s="46" customFormat="1" ht="13.2" x14ac:dyDescent="0.25">
      <c r="A7" s="62" t="s">
        <v>59</v>
      </c>
      <c r="B7" s="93" t="s">
        <v>60</v>
      </c>
      <c r="C7" s="66">
        <v>3820</v>
      </c>
      <c r="D7" s="65">
        <v>5906.46</v>
      </c>
      <c r="E7" s="65">
        <v>5100</v>
      </c>
      <c r="F7" s="65">
        <v>5100</v>
      </c>
      <c r="G7" s="65">
        <v>5100</v>
      </c>
    </row>
    <row r="8" spans="1:7" s="57" customFormat="1" ht="13.2" x14ac:dyDescent="0.25">
      <c r="A8" s="122" t="s">
        <v>61</v>
      </c>
      <c r="B8" s="63" t="s">
        <v>62</v>
      </c>
      <c r="C8" s="61">
        <v>3799.11</v>
      </c>
      <c r="D8" s="61">
        <v>6400</v>
      </c>
      <c r="E8" s="61">
        <v>2250</v>
      </c>
      <c r="F8" s="61">
        <v>2250</v>
      </c>
      <c r="G8" s="61">
        <v>2250</v>
      </c>
    </row>
    <row r="9" spans="1:7" s="46" customFormat="1" ht="13.2" x14ac:dyDescent="0.25">
      <c r="A9" s="62" t="s">
        <v>63</v>
      </c>
      <c r="B9" s="93" t="s">
        <v>64</v>
      </c>
      <c r="C9" s="65">
        <v>3799.11</v>
      </c>
      <c r="D9" s="65">
        <v>6400</v>
      </c>
      <c r="E9" s="65">
        <v>2250</v>
      </c>
      <c r="F9" s="65">
        <v>2250</v>
      </c>
      <c r="G9" s="65">
        <v>2250</v>
      </c>
    </row>
    <row r="10" spans="1:7" s="57" customFormat="1" ht="13.2" x14ac:dyDescent="0.25">
      <c r="A10" s="122" t="s">
        <v>65</v>
      </c>
      <c r="B10" s="63" t="s">
        <v>66</v>
      </c>
      <c r="C10" s="61">
        <v>488063.04</v>
      </c>
      <c r="D10" s="61">
        <v>517700</v>
      </c>
      <c r="E10" s="61">
        <v>503850</v>
      </c>
      <c r="F10" s="61">
        <v>503850</v>
      </c>
      <c r="G10" s="61">
        <v>503850</v>
      </c>
    </row>
    <row r="11" spans="1:7" s="58" customFormat="1" ht="26.4" x14ac:dyDescent="0.3">
      <c r="A11" s="121" t="s">
        <v>67</v>
      </c>
      <c r="B11" s="94" t="s">
        <v>68</v>
      </c>
      <c r="C11" s="108">
        <v>220002.37</v>
      </c>
      <c r="D11" s="108">
        <v>244200</v>
      </c>
      <c r="E11" s="108">
        <v>230350</v>
      </c>
      <c r="F11" s="108">
        <v>230350</v>
      </c>
      <c r="G11" s="108">
        <v>230350</v>
      </c>
    </row>
    <row r="12" spans="1:7" s="46" customFormat="1" ht="13.2" x14ac:dyDescent="0.25">
      <c r="A12" s="62" t="s">
        <v>69</v>
      </c>
      <c r="B12" s="93" t="s">
        <v>70</v>
      </c>
      <c r="C12" s="65">
        <v>268060.67</v>
      </c>
      <c r="D12" s="65">
        <v>273500</v>
      </c>
      <c r="E12" s="65">
        <v>273500</v>
      </c>
      <c r="F12" s="65">
        <v>273500</v>
      </c>
      <c r="G12" s="65">
        <v>273500</v>
      </c>
    </row>
    <row r="13" spans="1:7" s="57" customFormat="1" ht="13.2" x14ac:dyDescent="0.25">
      <c r="A13" s="122" t="s">
        <v>71</v>
      </c>
      <c r="B13" s="63" t="s">
        <v>72</v>
      </c>
      <c r="C13" s="61">
        <v>957940.55</v>
      </c>
      <c r="D13" s="61">
        <v>1125000</v>
      </c>
      <c r="E13" s="61">
        <v>1063000</v>
      </c>
      <c r="F13" s="61">
        <v>1063000</v>
      </c>
      <c r="G13" s="61">
        <v>1063000</v>
      </c>
    </row>
    <row r="14" spans="1:7" s="46" customFormat="1" ht="13.2" x14ac:dyDescent="0.25">
      <c r="A14" s="62" t="s">
        <v>154</v>
      </c>
      <c r="B14" s="93" t="s">
        <v>74</v>
      </c>
      <c r="C14" s="65"/>
      <c r="D14" s="65"/>
      <c r="E14" s="65">
        <v>1063000</v>
      </c>
      <c r="F14" s="65">
        <v>1063000</v>
      </c>
      <c r="G14" s="65">
        <v>1063000</v>
      </c>
    </row>
    <row r="15" spans="1:7" s="46" customFormat="1" ht="13.2" x14ac:dyDescent="0.25">
      <c r="A15" s="62" t="s">
        <v>75</v>
      </c>
      <c r="B15" s="93" t="s">
        <v>76</v>
      </c>
      <c r="C15" s="65">
        <v>957940.55</v>
      </c>
      <c r="D15" s="65">
        <v>1125000</v>
      </c>
      <c r="E15" s="65"/>
      <c r="F15" s="65"/>
      <c r="G15" s="65"/>
    </row>
    <row r="16" spans="1:7" s="57" customFormat="1" ht="13.2" x14ac:dyDescent="0.25">
      <c r="A16" s="122" t="s">
        <v>77</v>
      </c>
      <c r="B16" s="63" t="s">
        <v>78</v>
      </c>
      <c r="C16" s="61">
        <v>1360</v>
      </c>
      <c r="D16" s="61">
        <v>2600</v>
      </c>
      <c r="E16" s="61">
        <v>700</v>
      </c>
      <c r="F16" s="61">
        <v>700</v>
      </c>
      <c r="G16" s="61">
        <v>700</v>
      </c>
    </row>
    <row r="17" spans="1:7" s="46" customFormat="1" ht="13.2" x14ac:dyDescent="0.25">
      <c r="A17" s="62" t="s">
        <v>79</v>
      </c>
      <c r="B17" s="93" t="s">
        <v>80</v>
      </c>
      <c r="C17" s="65">
        <v>1360</v>
      </c>
      <c r="D17" s="65">
        <v>2600</v>
      </c>
      <c r="E17" s="65">
        <v>700</v>
      </c>
      <c r="F17" s="65">
        <v>700</v>
      </c>
      <c r="G17" s="65">
        <v>700</v>
      </c>
    </row>
    <row r="18" spans="1:7" s="46" customFormat="1" ht="13.2" x14ac:dyDescent="0.25">
      <c r="A18" s="109"/>
      <c r="B18" s="109"/>
      <c r="C18" s="110"/>
      <c r="D18" s="110"/>
      <c r="E18" s="110"/>
      <c r="F18" s="110"/>
      <c r="G18" s="110"/>
    </row>
    <row r="19" spans="1:7" s="46" customFormat="1" ht="13.2" x14ac:dyDescent="0.25">
      <c r="A19" s="111"/>
      <c r="B19" s="111"/>
      <c r="C19" s="112"/>
      <c r="D19" s="112"/>
      <c r="E19" s="112"/>
      <c r="F19" s="112"/>
      <c r="G19" s="112"/>
    </row>
    <row r="20" spans="1:7" s="43" customFormat="1" ht="26.4" x14ac:dyDescent="0.15">
      <c r="A20" s="1" t="s">
        <v>39</v>
      </c>
      <c r="B20" s="1" t="s">
        <v>40</v>
      </c>
      <c r="C20" s="1" t="s">
        <v>33</v>
      </c>
      <c r="D20" s="1" t="s">
        <v>34</v>
      </c>
      <c r="E20" s="1" t="s">
        <v>35</v>
      </c>
      <c r="F20" s="1" t="s">
        <v>0</v>
      </c>
      <c r="G20" s="1" t="s">
        <v>36</v>
      </c>
    </row>
    <row r="21" spans="1:7" s="46" customFormat="1" ht="13.2" x14ac:dyDescent="0.25">
      <c r="A21" s="60"/>
      <c r="B21" s="60" t="s">
        <v>49</v>
      </c>
      <c r="C21" s="61">
        <f>C22+C24+C26+C30+C35+C38</f>
        <v>1477294.21</v>
      </c>
      <c r="D21" s="61">
        <v>1726654.01</v>
      </c>
      <c r="E21" s="61">
        <v>1575900</v>
      </c>
      <c r="F21" s="61">
        <v>1574900</v>
      </c>
      <c r="G21" s="61">
        <v>1574900</v>
      </c>
    </row>
    <row r="22" spans="1:7" s="57" customFormat="1" ht="13.2" x14ac:dyDescent="0.25">
      <c r="A22" s="122" t="s">
        <v>57</v>
      </c>
      <c r="B22" s="63" t="s">
        <v>58</v>
      </c>
      <c r="C22" s="92">
        <v>3820</v>
      </c>
      <c r="D22" s="61">
        <v>5906.46</v>
      </c>
      <c r="E22" s="61">
        <v>5100</v>
      </c>
      <c r="F22" s="61">
        <v>5100</v>
      </c>
      <c r="G22" s="61">
        <v>5100</v>
      </c>
    </row>
    <row r="23" spans="1:7" s="46" customFormat="1" ht="13.2" x14ac:dyDescent="0.25">
      <c r="A23" s="62" t="s">
        <v>59</v>
      </c>
      <c r="B23" s="93" t="s">
        <v>60</v>
      </c>
      <c r="C23" s="66">
        <v>3820</v>
      </c>
      <c r="D23" s="65">
        <v>5906.46</v>
      </c>
      <c r="E23" s="65">
        <v>5100</v>
      </c>
      <c r="F23" s="65">
        <v>5100</v>
      </c>
      <c r="G23" s="65">
        <v>5100</v>
      </c>
    </row>
    <row r="24" spans="1:7" s="57" customFormat="1" ht="13.2" x14ac:dyDescent="0.25">
      <c r="A24" s="122" t="s">
        <v>61</v>
      </c>
      <c r="B24" s="63" t="s">
        <v>62</v>
      </c>
      <c r="C24" s="61">
        <v>3799.11</v>
      </c>
      <c r="D24" s="61">
        <v>6400</v>
      </c>
      <c r="E24" s="61">
        <v>2250</v>
      </c>
      <c r="F24" s="61">
        <v>2250</v>
      </c>
      <c r="G24" s="61">
        <v>2250</v>
      </c>
    </row>
    <row r="25" spans="1:7" s="46" customFormat="1" ht="13.2" x14ac:dyDescent="0.25">
      <c r="A25" s="62" t="s">
        <v>63</v>
      </c>
      <c r="B25" s="93" t="s">
        <v>64</v>
      </c>
      <c r="C25" s="65">
        <v>3799.11</v>
      </c>
      <c r="D25" s="65">
        <v>6400</v>
      </c>
      <c r="E25" s="65">
        <v>2250</v>
      </c>
      <c r="F25" s="65">
        <v>2250</v>
      </c>
      <c r="G25" s="65">
        <v>2250</v>
      </c>
    </row>
    <row r="26" spans="1:7" s="57" customFormat="1" ht="13.2" x14ac:dyDescent="0.25">
      <c r="A26" s="122" t="s">
        <v>81</v>
      </c>
      <c r="B26" s="63" t="s">
        <v>66</v>
      </c>
      <c r="C26" s="61">
        <f>C27+C28+C29</f>
        <v>509935.58999999997</v>
      </c>
      <c r="D26" s="61">
        <v>585469.31999999995</v>
      </c>
      <c r="E26" s="61">
        <v>503850</v>
      </c>
      <c r="F26" s="61">
        <v>503850</v>
      </c>
      <c r="G26" s="61">
        <v>503850</v>
      </c>
    </row>
    <row r="27" spans="1:7" s="58" customFormat="1" ht="26.4" x14ac:dyDescent="0.3">
      <c r="A27" s="121" t="s">
        <v>158</v>
      </c>
      <c r="B27" s="94" t="s">
        <v>68</v>
      </c>
      <c r="C27" s="108">
        <v>152233.04999999999</v>
      </c>
      <c r="D27" s="108">
        <v>244200</v>
      </c>
      <c r="E27" s="108">
        <v>230350</v>
      </c>
      <c r="F27" s="108">
        <v>230350</v>
      </c>
      <c r="G27" s="108">
        <v>230350</v>
      </c>
    </row>
    <row r="28" spans="1:7" s="46" customFormat="1" ht="13.2" x14ac:dyDescent="0.25">
      <c r="A28" s="62" t="s">
        <v>69</v>
      </c>
      <c r="B28" s="93" t="s">
        <v>70</v>
      </c>
      <c r="C28" s="65">
        <v>268060.67</v>
      </c>
      <c r="D28" s="65">
        <v>273500</v>
      </c>
      <c r="E28" s="65">
        <v>273500</v>
      </c>
      <c r="F28" s="65">
        <v>273500</v>
      </c>
      <c r="G28" s="65">
        <v>273500</v>
      </c>
    </row>
    <row r="29" spans="1:7" s="46" customFormat="1" ht="13.2" x14ac:dyDescent="0.25">
      <c r="A29" s="62" t="s">
        <v>82</v>
      </c>
      <c r="B29" s="93" t="s">
        <v>83</v>
      </c>
      <c r="C29" s="66">
        <v>89641.87</v>
      </c>
      <c r="D29" s="65">
        <v>67769.320000000007</v>
      </c>
      <c r="E29" s="65"/>
      <c r="F29" s="65"/>
      <c r="G29" s="65"/>
    </row>
    <row r="30" spans="1:7" s="57" customFormat="1" ht="13.2" x14ac:dyDescent="0.25">
      <c r="A30" s="122" t="s">
        <v>71</v>
      </c>
      <c r="B30" s="63" t="s">
        <v>72</v>
      </c>
      <c r="C30" s="61">
        <f>C31+C32+C33+C34</f>
        <v>957788.5</v>
      </c>
      <c r="D30" s="61">
        <v>1126012.05</v>
      </c>
      <c r="E30" s="61">
        <v>1064000</v>
      </c>
      <c r="F30" s="61">
        <v>1063000</v>
      </c>
      <c r="G30" s="61">
        <v>1063000</v>
      </c>
    </row>
    <row r="31" spans="1:7" s="58" customFormat="1" ht="13.2" x14ac:dyDescent="0.3">
      <c r="A31" s="121" t="s">
        <v>155</v>
      </c>
      <c r="B31" s="94" t="s">
        <v>74</v>
      </c>
      <c r="C31" s="95"/>
      <c r="D31" s="95"/>
      <c r="E31" s="95">
        <v>1063000</v>
      </c>
      <c r="F31" s="95">
        <v>1063000</v>
      </c>
      <c r="G31" s="95">
        <v>1063000</v>
      </c>
    </row>
    <row r="32" spans="1:7" s="58" customFormat="1" ht="24.6" x14ac:dyDescent="0.3">
      <c r="A32" s="121" t="s">
        <v>156</v>
      </c>
      <c r="B32" s="96" t="s">
        <v>84</v>
      </c>
      <c r="C32" s="95"/>
      <c r="D32" s="95"/>
      <c r="E32" s="95">
        <v>1000</v>
      </c>
      <c r="F32" s="95"/>
      <c r="G32" s="95"/>
    </row>
    <row r="33" spans="1:7" s="46" customFormat="1" ht="13.2" x14ac:dyDescent="0.25">
      <c r="A33" s="62" t="s">
        <v>75</v>
      </c>
      <c r="B33" s="93" t="s">
        <v>76</v>
      </c>
      <c r="C33" s="65">
        <v>956788.5</v>
      </c>
      <c r="D33" s="65">
        <v>1124832</v>
      </c>
      <c r="E33" s="65"/>
      <c r="F33" s="65"/>
      <c r="G33" s="65"/>
    </row>
    <row r="34" spans="1:7" s="46" customFormat="1" ht="13.2" x14ac:dyDescent="0.25">
      <c r="A34" s="62" t="s">
        <v>85</v>
      </c>
      <c r="B34" s="93" t="s">
        <v>86</v>
      </c>
      <c r="C34" s="65">
        <v>1000</v>
      </c>
      <c r="D34" s="65">
        <v>1180.05</v>
      </c>
      <c r="E34" s="65"/>
      <c r="F34" s="65"/>
      <c r="G34" s="65"/>
    </row>
    <row r="35" spans="1:7" s="57" customFormat="1" ht="13.2" x14ac:dyDescent="0.25">
      <c r="A35" s="122" t="s">
        <v>77</v>
      </c>
      <c r="B35" s="63" t="s">
        <v>78</v>
      </c>
      <c r="C35" s="61">
        <v>1093.82</v>
      </c>
      <c r="D35" s="61">
        <v>2866.18</v>
      </c>
      <c r="E35" s="61">
        <v>700</v>
      </c>
      <c r="F35" s="61">
        <v>700</v>
      </c>
      <c r="G35" s="61">
        <v>700</v>
      </c>
    </row>
    <row r="36" spans="1:7" s="46" customFormat="1" ht="13.2" x14ac:dyDescent="0.25">
      <c r="A36" s="62" t="s">
        <v>79</v>
      </c>
      <c r="B36" s="93" t="s">
        <v>80</v>
      </c>
      <c r="C36" s="65">
        <v>1093.82</v>
      </c>
      <c r="D36" s="65">
        <v>2600</v>
      </c>
      <c r="E36" s="65">
        <v>700</v>
      </c>
      <c r="F36" s="65">
        <v>700</v>
      </c>
      <c r="G36" s="65">
        <v>700</v>
      </c>
    </row>
    <row r="37" spans="1:7" s="46" customFormat="1" ht="13.2" x14ac:dyDescent="0.25">
      <c r="A37" s="62" t="s">
        <v>87</v>
      </c>
      <c r="B37" s="93" t="s">
        <v>88</v>
      </c>
      <c r="C37" s="97"/>
      <c r="D37" s="97">
        <v>266.18</v>
      </c>
      <c r="E37" s="97"/>
      <c r="F37" s="97"/>
      <c r="G37" s="97"/>
    </row>
    <row r="38" spans="1:7" s="59" customFormat="1" ht="39.6" x14ac:dyDescent="0.3">
      <c r="A38" s="88" t="s">
        <v>89</v>
      </c>
      <c r="B38" s="98" t="s">
        <v>90</v>
      </c>
      <c r="C38" s="99">
        <v>857.19</v>
      </c>
      <c r="D38" s="99"/>
      <c r="E38" s="99"/>
      <c r="F38" s="99"/>
      <c r="G38" s="99"/>
    </row>
    <row r="39" spans="1:7" s="58" customFormat="1" ht="39.6" x14ac:dyDescent="0.3">
      <c r="A39" s="89" t="s">
        <v>148</v>
      </c>
      <c r="B39" s="100" t="s">
        <v>144</v>
      </c>
      <c r="C39" s="91">
        <v>857.19</v>
      </c>
      <c r="D39" s="91"/>
      <c r="E39" s="91"/>
      <c r="F39" s="91"/>
      <c r="G39" s="91"/>
    </row>
  </sheetData>
  <mergeCells count="1"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B91F6-71B6-41CC-A142-7DA83DFE0420}">
  <dimension ref="A1:G7"/>
  <sheetViews>
    <sheetView zoomScaleNormal="100" workbookViewId="0">
      <selection activeCell="B2" sqref="B2"/>
    </sheetView>
  </sheetViews>
  <sheetFormatPr defaultRowHeight="14.4" x14ac:dyDescent="0.3"/>
  <cols>
    <col min="2" max="2" width="41.5546875" customWidth="1"/>
    <col min="3" max="7" width="12.77734375" customWidth="1"/>
  </cols>
  <sheetData>
    <row r="1" spans="1:7" s="86" customFormat="1" ht="25.05" customHeight="1" x14ac:dyDescent="0.3">
      <c r="A1" s="156" t="s">
        <v>149</v>
      </c>
      <c r="B1" s="156"/>
      <c r="C1" s="156"/>
      <c r="D1" s="156"/>
      <c r="E1" s="156"/>
      <c r="F1" s="156"/>
      <c r="G1" s="156"/>
    </row>
    <row r="2" spans="1:7" s="86" customFormat="1" ht="18" customHeight="1" x14ac:dyDescent="0.3">
      <c r="A2" s="87"/>
      <c r="B2" s="87"/>
      <c r="C2" s="87"/>
      <c r="D2" s="87"/>
      <c r="E2" s="87"/>
      <c r="F2" s="87"/>
      <c r="G2" s="87"/>
    </row>
    <row r="3" spans="1:7" ht="26.4" x14ac:dyDescent="0.3">
      <c r="A3" s="1" t="s">
        <v>39</v>
      </c>
      <c r="B3" s="1" t="s">
        <v>40</v>
      </c>
      <c r="C3" s="1" t="s">
        <v>33</v>
      </c>
      <c r="D3" s="1" t="s">
        <v>34</v>
      </c>
      <c r="E3" s="1" t="s">
        <v>35</v>
      </c>
      <c r="F3" s="1" t="s">
        <v>0</v>
      </c>
      <c r="G3" s="1" t="s">
        <v>36</v>
      </c>
    </row>
    <row r="4" spans="1:7" s="102" customFormat="1" ht="9.6" customHeight="1" x14ac:dyDescent="0.2">
      <c r="A4" s="101">
        <v>1</v>
      </c>
      <c r="B4" s="101">
        <v>2</v>
      </c>
      <c r="C4" s="101">
        <v>3</v>
      </c>
      <c r="D4" s="101">
        <v>4</v>
      </c>
      <c r="E4" s="101">
        <v>5</v>
      </c>
      <c r="F4" s="101">
        <v>6</v>
      </c>
      <c r="G4" s="101">
        <v>7</v>
      </c>
    </row>
    <row r="5" spans="1:7" x14ac:dyDescent="0.3">
      <c r="A5" s="62" t="s">
        <v>91</v>
      </c>
      <c r="B5" s="63" t="s">
        <v>92</v>
      </c>
      <c r="C5" s="61">
        <v>1477294.21</v>
      </c>
      <c r="D5" s="61">
        <v>1726654.01</v>
      </c>
      <c r="E5" s="61">
        <v>1575900</v>
      </c>
      <c r="F5" s="61">
        <v>1574900</v>
      </c>
      <c r="G5" s="61">
        <v>1574900</v>
      </c>
    </row>
    <row r="6" spans="1:7" x14ac:dyDescent="0.3">
      <c r="A6" s="62" t="s">
        <v>93</v>
      </c>
      <c r="B6" s="64" t="s">
        <v>94</v>
      </c>
      <c r="C6" s="65">
        <v>1477294.21</v>
      </c>
      <c r="D6" s="65">
        <v>1725886</v>
      </c>
      <c r="E6" s="65">
        <v>1575700</v>
      </c>
      <c r="F6" s="65">
        <v>1574700</v>
      </c>
      <c r="G6" s="65">
        <v>1574700</v>
      </c>
    </row>
    <row r="7" spans="1:7" x14ac:dyDescent="0.3">
      <c r="A7" s="62" t="s">
        <v>95</v>
      </c>
      <c r="B7" s="64" t="s">
        <v>96</v>
      </c>
      <c r="C7" s="66"/>
      <c r="D7" s="65">
        <v>768.01</v>
      </c>
      <c r="E7" s="65">
        <v>200</v>
      </c>
      <c r="F7" s="65">
        <v>200</v>
      </c>
      <c r="G7" s="65">
        <v>200</v>
      </c>
    </row>
  </sheetData>
  <mergeCells count="1"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E9B29-7697-4CD4-9830-1BA78C1FD37A}">
  <dimension ref="A1:G5"/>
  <sheetViews>
    <sheetView zoomScaleNormal="100" workbookViewId="0">
      <selection activeCell="B8" sqref="B8"/>
    </sheetView>
  </sheetViews>
  <sheetFormatPr defaultRowHeight="14.4" x14ac:dyDescent="0.3"/>
  <cols>
    <col min="2" max="2" width="41.5546875" customWidth="1"/>
    <col min="3" max="7" width="12.77734375" customWidth="1"/>
  </cols>
  <sheetData>
    <row r="1" spans="1:7" s="85" customFormat="1" ht="25.05" customHeight="1" x14ac:dyDescent="0.3">
      <c r="A1" s="155" t="s">
        <v>150</v>
      </c>
      <c r="B1" s="155"/>
      <c r="C1" s="155"/>
      <c r="D1" s="155"/>
      <c r="E1" s="155"/>
      <c r="F1" s="155"/>
      <c r="G1" s="155"/>
    </row>
    <row r="2" spans="1:7" s="86" customFormat="1" ht="25.05" customHeight="1" x14ac:dyDescent="0.3">
      <c r="A2" s="156" t="s">
        <v>151</v>
      </c>
      <c r="B2" s="156"/>
      <c r="C2" s="156"/>
      <c r="D2" s="156"/>
      <c r="E2" s="156"/>
      <c r="F2" s="156"/>
      <c r="G2" s="156"/>
    </row>
    <row r="3" spans="1:7" s="86" customFormat="1" ht="18" customHeight="1" x14ac:dyDescent="0.3">
      <c r="A3" s="87"/>
      <c r="B3" s="87"/>
      <c r="C3" s="87"/>
      <c r="D3" s="87"/>
      <c r="E3" s="87"/>
      <c r="F3" s="87"/>
      <c r="G3" s="87"/>
    </row>
    <row r="4" spans="1:7" ht="26.4" x14ac:dyDescent="0.3">
      <c r="A4" s="1" t="s">
        <v>39</v>
      </c>
      <c r="B4" s="1" t="s">
        <v>40</v>
      </c>
      <c r="C4" s="1" t="s">
        <v>33</v>
      </c>
      <c r="D4" s="1" t="s">
        <v>34</v>
      </c>
      <c r="E4" s="1" t="s">
        <v>35</v>
      </c>
      <c r="F4" s="1" t="s">
        <v>0</v>
      </c>
      <c r="G4" s="1" t="s">
        <v>36</v>
      </c>
    </row>
    <row r="5" spans="1:7" s="102" customFormat="1" ht="9.6" customHeight="1" x14ac:dyDescent="0.2">
      <c r="A5" s="101">
        <v>1</v>
      </c>
      <c r="B5" s="101">
        <v>2</v>
      </c>
      <c r="C5" s="101">
        <v>3</v>
      </c>
      <c r="D5" s="101">
        <v>4</v>
      </c>
      <c r="E5" s="101">
        <v>5</v>
      </c>
      <c r="F5" s="101">
        <v>6</v>
      </c>
      <c r="G5" s="101">
        <v>7</v>
      </c>
    </row>
  </sheetData>
  <mergeCells count="2">
    <mergeCell ref="A1:G1"/>
    <mergeCell ref="A2:G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6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63D2A-96B6-4938-A578-EE09A52F9EB6}">
  <dimension ref="A1:G5"/>
  <sheetViews>
    <sheetView zoomScaleNormal="100" workbookViewId="0">
      <selection activeCell="B16" sqref="B16"/>
    </sheetView>
  </sheetViews>
  <sheetFormatPr defaultRowHeight="14.4" x14ac:dyDescent="0.3"/>
  <cols>
    <col min="2" max="2" width="41.5546875" customWidth="1"/>
    <col min="3" max="7" width="12.77734375" customWidth="1"/>
  </cols>
  <sheetData>
    <row r="1" spans="1:7" s="85" customFormat="1" ht="25.05" customHeight="1" x14ac:dyDescent="0.3">
      <c r="A1" s="155" t="s">
        <v>150</v>
      </c>
      <c r="B1" s="155"/>
      <c r="C1" s="155"/>
      <c r="D1" s="155"/>
      <c r="E1" s="155"/>
      <c r="F1" s="155"/>
      <c r="G1" s="155"/>
    </row>
    <row r="2" spans="1:7" s="86" customFormat="1" ht="25.05" customHeight="1" x14ac:dyDescent="0.3">
      <c r="A2" s="156" t="s">
        <v>152</v>
      </c>
      <c r="B2" s="156"/>
      <c r="C2" s="156"/>
      <c r="D2" s="156"/>
      <c r="E2" s="156"/>
      <c r="F2" s="156"/>
      <c r="G2" s="156"/>
    </row>
    <row r="3" spans="1:7" s="86" customFormat="1" ht="18" customHeight="1" x14ac:dyDescent="0.3">
      <c r="A3" s="87"/>
      <c r="B3" s="87"/>
      <c r="C3" s="87"/>
      <c r="D3" s="87"/>
      <c r="E3" s="87"/>
      <c r="F3" s="87"/>
      <c r="G3" s="87"/>
    </row>
    <row r="4" spans="1:7" ht="26.4" x14ac:dyDescent="0.3">
      <c r="A4" s="1" t="s">
        <v>39</v>
      </c>
      <c r="B4" s="1" t="s">
        <v>40</v>
      </c>
      <c r="C4" s="1" t="s">
        <v>33</v>
      </c>
      <c r="D4" s="1" t="s">
        <v>34</v>
      </c>
      <c r="E4" s="1" t="s">
        <v>35</v>
      </c>
      <c r="F4" s="1" t="s">
        <v>0</v>
      </c>
      <c r="G4" s="1" t="s">
        <v>36</v>
      </c>
    </row>
    <row r="5" spans="1:7" s="102" customFormat="1" ht="9.6" customHeight="1" x14ac:dyDescent="0.2">
      <c r="A5" s="101">
        <v>1</v>
      </c>
      <c r="B5" s="101">
        <v>2</v>
      </c>
      <c r="C5" s="101">
        <v>3</v>
      </c>
      <c r="D5" s="101">
        <v>4</v>
      </c>
      <c r="E5" s="101">
        <v>5</v>
      </c>
      <c r="F5" s="101">
        <v>6</v>
      </c>
      <c r="G5" s="101">
        <v>7</v>
      </c>
    </row>
  </sheetData>
  <mergeCells count="2">
    <mergeCell ref="A1:G1"/>
    <mergeCell ref="A2:G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6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E6491-ED7A-41ED-AE5D-CBEBE825BFDF}">
  <dimension ref="A1:G105"/>
  <sheetViews>
    <sheetView tabSelected="1" view="pageBreakPreview" topLeftCell="A50" zoomScaleNormal="100" zoomScaleSheetLayoutView="100" workbookViewId="0">
      <selection activeCell="B59" sqref="B59"/>
    </sheetView>
  </sheetViews>
  <sheetFormatPr defaultRowHeight="9" x14ac:dyDescent="0.15"/>
  <cols>
    <col min="1" max="1" width="12" style="56" customWidth="1"/>
    <col min="2" max="2" width="43.88671875" style="56" customWidth="1"/>
    <col min="3" max="7" width="12.77734375" style="56" customWidth="1"/>
    <col min="8" max="16384" width="8.88671875" style="56"/>
  </cols>
  <sheetData>
    <row r="1" spans="1:7" s="86" customFormat="1" ht="25.05" customHeight="1" x14ac:dyDescent="0.3">
      <c r="A1" s="157" t="s">
        <v>153</v>
      </c>
      <c r="B1" s="157"/>
      <c r="C1" s="157"/>
      <c r="D1" s="157"/>
      <c r="E1" s="157"/>
      <c r="F1" s="157"/>
      <c r="G1" s="157"/>
    </row>
    <row r="2" spans="1:7" s="86" customFormat="1" ht="18" customHeight="1" x14ac:dyDescent="0.3">
      <c r="A2" s="87"/>
      <c r="B2" s="87"/>
      <c r="C2" s="87"/>
      <c r="D2" s="87"/>
      <c r="E2" s="87"/>
      <c r="F2" s="87"/>
      <c r="G2" s="87"/>
    </row>
    <row r="3" spans="1:7" s="43" customFormat="1" ht="48" customHeight="1" x14ac:dyDescent="0.15">
      <c r="A3" s="69" t="s">
        <v>97</v>
      </c>
      <c r="B3" s="69" t="s">
        <v>98</v>
      </c>
      <c r="C3" s="69" t="s">
        <v>33</v>
      </c>
      <c r="D3" s="69" t="s">
        <v>34</v>
      </c>
      <c r="E3" s="69" t="s">
        <v>99</v>
      </c>
      <c r="F3" s="69" t="s">
        <v>0</v>
      </c>
      <c r="G3" s="69" t="s">
        <v>36</v>
      </c>
    </row>
    <row r="4" spans="1:7" s="102" customFormat="1" ht="9.6" customHeight="1" x14ac:dyDescent="0.2">
      <c r="A4" s="101">
        <v>1</v>
      </c>
      <c r="B4" s="101">
        <v>2</v>
      </c>
      <c r="C4" s="101">
        <v>3</v>
      </c>
      <c r="D4" s="101">
        <v>4</v>
      </c>
      <c r="E4" s="101">
        <v>5</v>
      </c>
      <c r="F4" s="101">
        <v>6</v>
      </c>
      <c r="G4" s="101">
        <v>7</v>
      </c>
    </row>
    <row r="5" spans="1:7" s="46" customFormat="1" ht="13.2" x14ac:dyDescent="0.25">
      <c r="A5" s="123" t="s">
        <v>161</v>
      </c>
      <c r="B5" s="123" t="s">
        <v>159</v>
      </c>
      <c r="C5" s="45">
        <v>1477294.21</v>
      </c>
      <c r="D5" s="45">
        <v>1726654.01</v>
      </c>
      <c r="E5" s="45">
        <v>1575900</v>
      </c>
      <c r="F5" s="45">
        <v>1574900</v>
      </c>
      <c r="G5" s="45">
        <v>1574900</v>
      </c>
    </row>
    <row r="6" spans="1:7" s="46" customFormat="1" ht="13.2" x14ac:dyDescent="0.25">
      <c r="A6" s="124" t="s">
        <v>162</v>
      </c>
      <c r="B6" s="124" t="s">
        <v>160</v>
      </c>
      <c r="C6" s="45">
        <v>1477294.21</v>
      </c>
      <c r="D6" s="45">
        <v>1726654.01</v>
      </c>
      <c r="E6" s="45">
        <v>1575900</v>
      </c>
      <c r="F6" s="45">
        <v>1574900</v>
      </c>
      <c r="G6" s="45">
        <v>1574900</v>
      </c>
    </row>
    <row r="7" spans="1:7" s="46" customFormat="1" ht="13.2" x14ac:dyDescent="0.25">
      <c r="A7" s="124" t="s">
        <v>163</v>
      </c>
      <c r="B7" s="124" t="s">
        <v>2</v>
      </c>
      <c r="C7" s="45"/>
      <c r="D7" s="45"/>
      <c r="E7" s="45"/>
      <c r="F7" s="45"/>
      <c r="G7" s="45"/>
    </row>
    <row r="8" spans="1:7" s="46" customFormat="1" ht="13.2" x14ac:dyDescent="0.25">
      <c r="A8" s="44"/>
      <c r="B8" s="44"/>
      <c r="C8" s="45"/>
      <c r="D8" s="45"/>
      <c r="E8" s="45"/>
      <c r="F8" s="45"/>
      <c r="G8" s="45"/>
    </row>
    <row r="9" spans="1:7" s="46" customFormat="1" ht="13.2" x14ac:dyDescent="0.25">
      <c r="A9" s="55" t="s">
        <v>100</v>
      </c>
      <c r="B9" s="55" t="s">
        <v>101</v>
      </c>
      <c r="C9" s="70">
        <v>3820</v>
      </c>
      <c r="D9" s="45">
        <v>5906.46</v>
      </c>
      <c r="E9" s="45">
        <v>5100</v>
      </c>
      <c r="F9" s="70">
        <v>5100</v>
      </c>
      <c r="G9" s="45">
        <v>5100</v>
      </c>
    </row>
    <row r="10" spans="1:7" s="46" customFormat="1" ht="13.2" x14ac:dyDescent="0.25">
      <c r="A10" s="55" t="s">
        <v>61</v>
      </c>
      <c r="B10" s="55" t="s">
        <v>102</v>
      </c>
      <c r="C10" s="45">
        <v>3799.11</v>
      </c>
      <c r="D10" s="45">
        <v>6400</v>
      </c>
      <c r="E10" s="45">
        <v>2250</v>
      </c>
      <c r="F10" s="45">
        <v>2250</v>
      </c>
      <c r="G10" s="45">
        <v>2250</v>
      </c>
    </row>
    <row r="11" spans="1:7" s="46" customFormat="1" ht="13.2" x14ac:dyDescent="0.25">
      <c r="A11" s="55" t="s">
        <v>81</v>
      </c>
      <c r="B11" s="55" t="s">
        <v>103</v>
      </c>
      <c r="C11" s="45">
        <v>509935.59</v>
      </c>
      <c r="D11" s="45">
        <v>585469.31999999995</v>
      </c>
      <c r="E11" s="45">
        <v>503850</v>
      </c>
      <c r="F11" s="45">
        <v>503850</v>
      </c>
      <c r="G11" s="45">
        <v>503850</v>
      </c>
    </row>
    <row r="12" spans="1:7" s="46" customFormat="1" ht="13.2" x14ac:dyDescent="0.25">
      <c r="A12" s="55" t="s">
        <v>71</v>
      </c>
      <c r="B12" s="55" t="s">
        <v>104</v>
      </c>
      <c r="C12" s="45">
        <v>957788.5</v>
      </c>
      <c r="D12" s="45">
        <v>1126012.05</v>
      </c>
      <c r="E12" s="45">
        <v>1064000</v>
      </c>
      <c r="F12" s="45">
        <v>1063000</v>
      </c>
      <c r="G12" s="45">
        <v>1063000</v>
      </c>
    </row>
    <row r="13" spans="1:7" s="46" customFormat="1" ht="13.2" x14ac:dyDescent="0.25">
      <c r="A13" s="55" t="s">
        <v>77</v>
      </c>
      <c r="B13" s="55" t="s">
        <v>105</v>
      </c>
      <c r="C13" s="45">
        <v>1093.82</v>
      </c>
      <c r="D13" s="45">
        <v>2866.18</v>
      </c>
      <c r="E13" s="45">
        <v>700</v>
      </c>
      <c r="F13" s="45">
        <v>700</v>
      </c>
      <c r="G13" s="45">
        <v>700</v>
      </c>
    </row>
    <row r="14" spans="1:7" s="58" customFormat="1" ht="39.6" x14ac:dyDescent="0.3">
      <c r="A14" s="71" t="s">
        <v>106</v>
      </c>
      <c r="B14" s="71" t="s">
        <v>90</v>
      </c>
      <c r="C14" s="72">
        <v>857.19</v>
      </c>
      <c r="D14" s="72"/>
      <c r="E14" s="72"/>
      <c r="F14" s="72"/>
      <c r="G14" s="72"/>
    </row>
    <row r="15" spans="1:7" s="46" customFormat="1" ht="13.2" x14ac:dyDescent="0.25">
      <c r="A15" s="73"/>
      <c r="B15" s="73"/>
      <c r="C15" s="53"/>
      <c r="D15" s="53"/>
      <c r="E15" s="53"/>
      <c r="F15" s="53"/>
      <c r="G15" s="53"/>
    </row>
    <row r="16" spans="1:7" s="59" customFormat="1" ht="26.4" x14ac:dyDescent="0.3">
      <c r="A16" s="80" t="s">
        <v>107</v>
      </c>
      <c r="B16" s="80" t="s">
        <v>108</v>
      </c>
      <c r="C16" s="81">
        <v>600</v>
      </c>
      <c r="D16" s="81">
        <v>3766.46</v>
      </c>
      <c r="E16" s="81">
        <v>500</v>
      </c>
      <c r="F16" s="81">
        <v>500</v>
      </c>
      <c r="G16" s="81">
        <v>500</v>
      </c>
    </row>
    <row r="17" spans="1:7" s="67" customFormat="1" ht="13.2" x14ac:dyDescent="0.25">
      <c r="A17" s="82" t="s">
        <v>109</v>
      </c>
      <c r="B17" s="82" t="s">
        <v>110</v>
      </c>
      <c r="C17" s="83">
        <v>600</v>
      </c>
      <c r="D17" s="83">
        <v>3766.46</v>
      </c>
      <c r="E17" s="83">
        <v>500</v>
      </c>
      <c r="F17" s="83">
        <v>500</v>
      </c>
      <c r="G17" s="83">
        <v>500</v>
      </c>
    </row>
    <row r="18" spans="1:7" s="46" customFormat="1" ht="13.2" x14ac:dyDescent="0.25">
      <c r="A18" s="44" t="s">
        <v>59</v>
      </c>
      <c r="B18" s="55" t="s">
        <v>60</v>
      </c>
      <c r="C18" s="70">
        <v>600</v>
      </c>
      <c r="D18" s="45">
        <v>3766.46</v>
      </c>
      <c r="E18" s="45">
        <v>500</v>
      </c>
      <c r="F18" s="70">
        <v>500</v>
      </c>
      <c r="G18" s="45">
        <v>500</v>
      </c>
    </row>
    <row r="19" spans="1:7" s="46" customFormat="1" ht="13.2" x14ac:dyDescent="0.25">
      <c r="A19" s="73" t="s">
        <v>111</v>
      </c>
      <c r="B19" s="49" t="s">
        <v>112</v>
      </c>
      <c r="C19" s="74">
        <v>600</v>
      </c>
      <c r="D19" s="53">
        <v>3766.46</v>
      </c>
      <c r="E19" s="53">
        <v>500</v>
      </c>
      <c r="F19" s="74">
        <v>500</v>
      </c>
      <c r="G19" s="53">
        <v>500</v>
      </c>
    </row>
    <row r="20" spans="1:7" s="46" customFormat="1" ht="13.2" x14ac:dyDescent="0.25">
      <c r="A20" s="75">
        <v>3</v>
      </c>
      <c r="B20" s="55" t="s">
        <v>50</v>
      </c>
      <c r="C20" s="70"/>
      <c r="D20" s="45">
        <v>3766.46</v>
      </c>
      <c r="E20" s="45">
        <v>500</v>
      </c>
      <c r="F20" s="70">
        <v>500</v>
      </c>
      <c r="G20" s="45">
        <v>500</v>
      </c>
    </row>
    <row r="21" spans="1:7" s="46" customFormat="1" ht="13.2" x14ac:dyDescent="0.25">
      <c r="A21" s="76">
        <v>31</v>
      </c>
      <c r="B21" s="49" t="s">
        <v>51</v>
      </c>
      <c r="C21" s="74"/>
      <c r="D21" s="53">
        <v>168.01</v>
      </c>
      <c r="E21" s="74"/>
      <c r="F21" s="74"/>
      <c r="G21" s="74"/>
    </row>
    <row r="22" spans="1:7" s="46" customFormat="1" ht="13.2" x14ac:dyDescent="0.25">
      <c r="A22" s="76">
        <v>32</v>
      </c>
      <c r="B22" s="49" t="s">
        <v>52</v>
      </c>
      <c r="C22" s="74">
        <v>600</v>
      </c>
      <c r="D22" s="53">
        <v>3598.45</v>
      </c>
      <c r="E22" s="53">
        <v>500</v>
      </c>
      <c r="F22" s="74">
        <v>500</v>
      </c>
      <c r="G22" s="53">
        <v>500</v>
      </c>
    </row>
    <row r="23" spans="1:7" s="59" customFormat="1" ht="26.4" x14ac:dyDescent="0.3">
      <c r="A23" s="80" t="s">
        <v>113</v>
      </c>
      <c r="B23" s="80" t="s">
        <v>114</v>
      </c>
      <c r="C23" s="81">
        <v>4220</v>
      </c>
      <c r="D23" s="81">
        <v>3140</v>
      </c>
      <c r="E23" s="81">
        <v>5600</v>
      </c>
      <c r="F23" s="81">
        <v>5600</v>
      </c>
      <c r="G23" s="81">
        <v>5600</v>
      </c>
    </row>
    <row r="24" spans="1:7" s="68" customFormat="1" ht="13.2" x14ac:dyDescent="0.25">
      <c r="A24" s="82" t="s">
        <v>115</v>
      </c>
      <c r="B24" s="82" t="s">
        <v>116</v>
      </c>
      <c r="C24" s="83">
        <v>4220</v>
      </c>
      <c r="D24" s="83">
        <v>3140</v>
      </c>
      <c r="E24" s="83">
        <v>5600</v>
      </c>
      <c r="F24" s="83">
        <v>5600</v>
      </c>
      <c r="G24" s="83">
        <v>5600</v>
      </c>
    </row>
    <row r="25" spans="1:7" s="43" customFormat="1" ht="13.2" x14ac:dyDescent="0.25">
      <c r="A25" s="104" t="s">
        <v>59</v>
      </c>
      <c r="B25" s="105" t="s">
        <v>60</v>
      </c>
      <c r="C25" s="106">
        <v>3220</v>
      </c>
      <c r="D25" s="107">
        <v>2140</v>
      </c>
      <c r="E25" s="107">
        <v>4600</v>
      </c>
      <c r="F25" s="106">
        <v>4600</v>
      </c>
      <c r="G25" s="107">
        <v>4600</v>
      </c>
    </row>
    <row r="26" spans="1:7" s="46" customFormat="1" ht="13.2" x14ac:dyDescent="0.25">
      <c r="A26" s="73" t="s">
        <v>111</v>
      </c>
      <c r="B26" s="49" t="s">
        <v>112</v>
      </c>
      <c r="C26" s="74">
        <v>3220</v>
      </c>
      <c r="D26" s="53">
        <v>2140</v>
      </c>
      <c r="E26" s="53">
        <v>4600</v>
      </c>
      <c r="F26" s="74">
        <v>4600</v>
      </c>
      <c r="G26" s="53">
        <v>4600</v>
      </c>
    </row>
    <row r="27" spans="1:7" s="46" customFormat="1" ht="13.2" x14ac:dyDescent="0.25">
      <c r="A27" s="75">
        <v>3</v>
      </c>
      <c r="B27" s="55" t="s">
        <v>50</v>
      </c>
      <c r="C27" s="70">
        <v>3220</v>
      </c>
      <c r="D27" s="45">
        <v>2140</v>
      </c>
      <c r="E27" s="45">
        <v>4600</v>
      </c>
      <c r="F27" s="70">
        <v>4600</v>
      </c>
      <c r="G27" s="45">
        <v>4600</v>
      </c>
    </row>
    <row r="28" spans="1:7" s="46" customFormat="1" ht="13.2" x14ac:dyDescent="0.25">
      <c r="A28" s="76">
        <v>32</v>
      </c>
      <c r="B28" s="49" t="s">
        <v>52</v>
      </c>
      <c r="C28" s="74">
        <v>3220</v>
      </c>
      <c r="D28" s="53">
        <v>1303.8</v>
      </c>
      <c r="E28" s="53">
        <v>2927.6</v>
      </c>
      <c r="F28" s="74">
        <v>2927.6</v>
      </c>
      <c r="G28" s="53">
        <v>2927.6</v>
      </c>
    </row>
    <row r="29" spans="1:7" s="58" customFormat="1" ht="26.4" x14ac:dyDescent="0.3">
      <c r="A29" s="48">
        <v>37</v>
      </c>
      <c r="B29" s="54" t="s">
        <v>54</v>
      </c>
      <c r="C29" s="77"/>
      <c r="D29" s="50">
        <v>836.2</v>
      </c>
      <c r="E29" s="50">
        <v>1672.4</v>
      </c>
      <c r="F29" s="77">
        <v>1672.4</v>
      </c>
      <c r="G29" s="50">
        <v>1672.4</v>
      </c>
    </row>
    <row r="30" spans="1:7" s="58" customFormat="1" ht="26.4" x14ac:dyDescent="0.3">
      <c r="A30" s="103" t="s">
        <v>67</v>
      </c>
      <c r="B30" s="71" t="s">
        <v>68</v>
      </c>
      <c r="C30" s="72">
        <v>1000</v>
      </c>
      <c r="D30" s="72">
        <v>1000</v>
      </c>
      <c r="E30" s="72">
        <v>1000</v>
      </c>
      <c r="F30" s="72">
        <v>1000</v>
      </c>
      <c r="G30" s="72">
        <v>1000</v>
      </c>
    </row>
    <row r="31" spans="1:7" s="58" customFormat="1" ht="13.2" x14ac:dyDescent="0.3">
      <c r="A31" s="78" t="s">
        <v>117</v>
      </c>
      <c r="B31" s="54" t="s">
        <v>68</v>
      </c>
      <c r="C31" s="50">
        <v>1000</v>
      </c>
      <c r="D31" s="50">
        <v>1000</v>
      </c>
      <c r="E31" s="50">
        <v>1000</v>
      </c>
      <c r="F31" s="50">
        <v>1000</v>
      </c>
      <c r="G31" s="50">
        <v>1000</v>
      </c>
    </row>
    <row r="32" spans="1:7" s="46" customFormat="1" ht="13.2" x14ac:dyDescent="0.25">
      <c r="A32" s="75">
        <v>3</v>
      </c>
      <c r="B32" s="55" t="s">
        <v>50</v>
      </c>
      <c r="C32" s="45">
        <v>1000</v>
      </c>
      <c r="D32" s="45">
        <v>1000</v>
      </c>
      <c r="E32" s="45">
        <v>1000</v>
      </c>
      <c r="F32" s="45">
        <v>1000</v>
      </c>
      <c r="G32" s="45">
        <v>1000</v>
      </c>
    </row>
    <row r="33" spans="1:7" s="46" customFormat="1" ht="13.2" x14ac:dyDescent="0.25">
      <c r="A33" s="76">
        <v>32</v>
      </c>
      <c r="B33" s="49" t="s">
        <v>52</v>
      </c>
      <c r="C33" s="53">
        <v>1000</v>
      </c>
      <c r="D33" s="53">
        <v>1000</v>
      </c>
      <c r="E33" s="53">
        <v>1000</v>
      </c>
      <c r="F33" s="53">
        <v>1000</v>
      </c>
      <c r="G33" s="53">
        <v>1000</v>
      </c>
    </row>
    <row r="34" spans="1:7" s="59" customFormat="1" ht="26.4" x14ac:dyDescent="0.3">
      <c r="A34" s="80" t="s">
        <v>118</v>
      </c>
      <c r="B34" s="80" t="s">
        <v>119</v>
      </c>
      <c r="C34" s="81">
        <v>1415115.08</v>
      </c>
      <c r="D34" s="81">
        <v>1662778.73</v>
      </c>
      <c r="E34" s="81">
        <v>1539800</v>
      </c>
      <c r="F34" s="81">
        <v>1538800</v>
      </c>
      <c r="G34" s="81">
        <v>1538800</v>
      </c>
    </row>
    <row r="35" spans="1:7" s="68" customFormat="1" ht="13.2" x14ac:dyDescent="0.25">
      <c r="A35" s="82" t="s">
        <v>120</v>
      </c>
      <c r="B35" s="82" t="s">
        <v>121</v>
      </c>
      <c r="C35" s="83">
        <v>1407715.08</v>
      </c>
      <c r="D35" s="83">
        <v>1662778.73</v>
      </c>
      <c r="E35" s="83">
        <v>1539800</v>
      </c>
      <c r="F35" s="83">
        <v>1538800</v>
      </c>
      <c r="G35" s="83">
        <v>1538800</v>
      </c>
    </row>
    <row r="36" spans="1:7" s="46" customFormat="1" ht="13.2" x14ac:dyDescent="0.25">
      <c r="A36" s="44" t="s">
        <v>63</v>
      </c>
      <c r="B36" s="55" t="s">
        <v>64</v>
      </c>
      <c r="C36" s="45">
        <v>3799.11</v>
      </c>
      <c r="D36" s="45">
        <v>6400</v>
      </c>
      <c r="E36" s="45">
        <v>2250</v>
      </c>
      <c r="F36" s="45">
        <v>2250</v>
      </c>
      <c r="G36" s="45">
        <v>2250</v>
      </c>
    </row>
    <row r="37" spans="1:7" s="46" customFormat="1" ht="13.2" x14ac:dyDescent="0.25">
      <c r="A37" s="73" t="s">
        <v>122</v>
      </c>
      <c r="B37" s="49" t="s">
        <v>64</v>
      </c>
      <c r="C37" s="53">
        <v>3799.11</v>
      </c>
      <c r="D37" s="53">
        <v>6400</v>
      </c>
      <c r="E37" s="53">
        <v>2250</v>
      </c>
      <c r="F37" s="53">
        <v>2250</v>
      </c>
      <c r="G37" s="53">
        <v>2250</v>
      </c>
    </row>
    <row r="38" spans="1:7" s="46" customFormat="1" ht="13.2" x14ac:dyDescent="0.25">
      <c r="A38" s="75">
        <v>3</v>
      </c>
      <c r="B38" s="55" t="s">
        <v>50</v>
      </c>
      <c r="C38" s="45">
        <v>3799.11</v>
      </c>
      <c r="D38" s="45">
        <v>6400</v>
      </c>
      <c r="E38" s="45">
        <v>2250</v>
      </c>
      <c r="F38" s="45">
        <v>2250</v>
      </c>
      <c r="G38" s="45">
        <v>2250</v>
      </c>
    </row>
    <row r="39" spans="1:7" s="46" customFormat="1" ht="13.2" x14ac:dyDescent="0.25">
      <c r="A39" s="76">
        <v>32</v>
      </c>
      <c r="B39" s="49" t="s">
        <v>52</v>
      </c>
      <c r="C39" s="53">
        <v>3799.11</v>
      </c>
      <c r="D39" s="53">
        <v>6400</v>
      </c>
      <c r="E39" s="53">
        <v>2250</v>
      </c>
      <c r="F39" s="53">
        <v>2250</v>
      </c>
      <c r="G39" s="53">
        <v>2250</v>
      </c>
    </row>
    <row r="40" spans="1:7" s="58" customFormat="1" ht="26.4" x14ac:dyDescent="0.3">
      <c r="A40" s="103" t="s">
        <v>123</v>
      </c>
      <c r="B40" s="71" t="s">
        <v>68</v>
      </c>
      <c r="C40" s="72">
        <v>97882.92</v>
      </c>
      <c r="D40" s="72">
        <v>188331.18</v>
      </c>
      <c r="E40" s="72">
        <v>199350</v>
      </c>
      <c r="F40" s="72">
        <v>199350</v>
      </c>
      <c r="G40" s="72">
        <v>199350</v>
      </c>
    </row>
    <row r="41" spans="1:7" s="58" customFormat="1" ht="13.2" x14ac:dyDescent="0.3">
      <c r="A41" s="78" t="s">
        <v>117</v>
      </c>
      <c r="B41" s="54" t="s">
        <v>68</v>
      </c>
      <c r="C41" s="50">
        <v>97882.92</v>
      </c>
      <c r="D41" s="50">
        <v>188331.18</v>
      </c>
      <c r="E41" s="50">
        <v>199350</v>
      </c>
      <c r="F41" s="50">
        <v>199350</v>
      </c>
      <c r="G41" s="50">
        <v>199350</v>
      </c>
    </row>
    <row r="42" spans="1:7" s="46" customFormat="1" ht="13.2" x14ac:dyDescent="0.25">
      <c r="A42" s="75">
        <v>3</v>
      </c>
      <c r="B42" s="55" t="s">
        <v>50</v>
      </c>
      <c r="C42" s="45">
        <v>97882.92</v>
      </c>
      <c r="D42" s="45">
        <v>188331.18</v>
      </c>
      <c r="E42" s="45">
        <v>199350</v>
      </c>
      <c r="F42" s="45">
        <v>199350</v>
      </c>
      <c r="G42" s="45">
        <v>199350</v>
      </c>
    </row>
    <row r="43" spans="1:7" s="46" customFormat="1" ht="13.2" x14ac:dyDescent="0.25">
      <c r="A43" s="76">
        <v>32</v>
      </c>
      <c r="B43" s="49" t="s">
        <v>52</v>
      </c>
      <c r="C43" s="53">
        <v>97392.1</v>
      </c>
      <c r="D43" s="53">
        <v>188070</v>
      </c>
      <c r="E43" s="53">
        <v>199140</v>
      </c>
      <c r="F43" s="53">
        <v>199140</v>
      </c>
      <c r="G43" s="53">
        <v>199140</v>
      </c>
    </row>
    <row r="44" spans="1:7" s="46" customFormat="1" ht="13.2" x14ac:dyDescent="0.25">
      <c r="A44" s="76">
        <v>34</v>
      </c>
      <c r="B44" s="49" t="s">
        <v>53</v>
      </c>
      <c r="C44" s="53">
        <v>490.82</v>
      </c>
      <c r="D44" s="53">
        <v>261.18</v>
      </c>
      <c r="E44" s="53">
        <v>210</v>
      </c>
      <c r="F44" s="53">
        <v>210</v>
      </c>
      <c r="G44" s="53">
        <v>210</v>
      </c>
    </row>
    <row r="45" spans="1:7" s="46" customFormat="1" ht="13.2" x14ac:dyDescent="0.25">
      <c r="A45" s="44" t="s">
        <v>69</v>
      </c>
      <c r="B45" s="55" t="s">
        <v>70</v>
      </c>
      <c r="C45" s="45">
        <v>257190.67</v>
      </c>
      <c r="D45" s="45">
        <v>273500</v>
      </c>
      <c r="E45" s="45">
        <v>273500</v>
      </c>
      <c r="F45" s="45">
        <v>273500</v>
      </c>
      <c r="G45" s="45">
        <v>273500</v>
      </c>
    </row>
    <row r="46" spans="1:7" s="46" customFormat="1" ht="13.2" x14ac:dyDescent="0.25">
      <c r="A46" s="73" t="s">
        <v>124</v>
      </c>
      <c r="B46" s="49" t="s">
        <v>125</v>
      </c>
      <c r="C46" s="53">
        <v>257190.67</v>
      </c>
      <c r="D46" s="53">
        <v>273500</v>
      </c>
      <c r="E46" s="53">
        <v>273500</v>
      </c>
      <c r="F46" s="53">
        <v>273500</v>
      </c>
      <c r="G46" s="53">
        <v>273500</v>
      </c>
    </row>
    <row r="47" spans="1:7" s="46" customFormat="1" ht="13.2" x14ac:dyDescent="0.25">
      <c r="A47" s="75">
        <v>3</v>
      </c>
      <c r="B47" s="55" t="s">
        <v>50</v>
      </c>
      <c r="C47" s="45">
        <v>257190.67</v>
      </c>
      <c r="D47" s="45">
        <v>273500</v>
      </c>
      <c r="E47" s="45">
        <v>273500</v>
      </c>
      <c r="F47" s="45">
        <v>273500</v>
      </c>
      <c r="G47" s="45">
        <v>273500</v>
      </c>
    </row>
    <row r="48" spans="1:7" s="46" customFormat="1" ht="13.2" x14ac:dyDescent="0.25">
      <c r="A48" s="76">
        <v>32</v>
      </c>
      <c r="B48" s="49" t="s">
        <v>52</v>
      </c>
      <c r="C48" s="53">
        <v>256590.67</v>
      </c>
      <c r="D48" s="53">
        <v>272660</v>
      </c>
      <c r="E48" s="53">
        <v>272700</v>
      </c>
      <c r="F48" s="53">
        <v>272700</v>
      </c>
      <c r="G48" s="53">
        <v>272700</v>
      </c>
    </row>
    <row r="49" spans="1:7" s="46" customFormat="1" ht="13.2" x14ac:dyDescent="0.25">
      <c r="A49" s="76">
        <v>34</v>
      </c>
      <c r="B49" s="49" t="s">
        <v>53</v>
      </c>
      <c r="C49" s="53">
        <v>600</v>
      </c>
      <c r="D49" s="53">
        <v>840</v>
      </c>
      <c r="E49" s="53">
        <v>800</v>
      </c>
      <c r="F49" s="53">
        <v>800</v>
      </c>
      <c r="G49" s="53">
        <v>800</v>
      </c>
    </row>
    <row r="50" spans="1:7" s="46" customFormat="1" ht="13.2" x14ac:dyDescent="0.25">
      <c r="A50" s="44" t="s">
        <v>82</v>
      </c>
      <c r="B50" s="55" t="s">
        <v>83</v>
      </c>
      <c r="C50" s="70">
        <v>89641.87</v>
      </c>
      <c r="D50" s="45">
        <v>67769.320000000007</v>
      </c>
      <c r="E50" s="70"/>
      <c r="F50" s="70"/>
      <c r="G50" s="70"/>
    </row>
    <row r="51" spans="1:7" s="58" customFormat="1" ht="26.4" x14ac:dyDescent="0.3">
      <c r="A51" s="78" t="s">
        <v>126</v>
      </c>
      <c r="B51" s="54" t="s">
        <v>127</v>
      </c>
      <c r="C51" s="77">
        <v>89641.87</v>
      </c>
      <c r="D51" s="50">
        <v>67769.320000000007</v>
      </c>
      <c r="E51" s="77"/>
      <c r="F51" s="77"/>
      <c r="G51" s="77"/>
    </row>
    <row r="52" spans="1:7" s="46" customFormat="1" ht="13.2" x14ac:dyDescent="0.25">
      <c r="A52" s="75">
        <v>3</v>
      </c>
      <c r="B52" s="55" t="s">
        <v>50</v>
      </c>
      <c r="C52" s="70">
        <v>89641.87</v>
      </c>
      <c r="D52" s="45">
        <v>67769.320000000007</v>
      </c>
      <c r="E52" s="70"/>
      <c r="F52" s="70"/>
      <c r="G52" s="70"/>
    </row>
    <row r="53" spans="1:7" s="46" customFormat="1" ht="13.2" x14ac:dyDescent="0.25">
      <c r="A53" s="76">
        <v>32</v>
      </c>
      <c r="B53" s="49" t="s">
        <v>52</v>
      </c>
      <c r="C53" s="74">
        <v>89641.87</v>
      </c>
      <c r="D53" s="53">
        <v>67769.320000000007</v>
      </c>
      <c r="E53" s="74"/>
      <c r="F53" s="74"/>
      <c r="G53" s="74"/>
    </row>
    <row r="54" spans="1:7" s="46" customFormat="1" ht="13.2" x14ac:dyDescent="0.25">
      <c r="A54" s="44" t="s">
        <v>73</v>
      </c>
      <c r="B54" s="55" t="s">
        <v>74</v>
      </c>
      <c r="C54" s="70"/>
      <c r="D54" s="70"/>
      <c r="E54" s="45">
        <v>1064000</v>
      </c>
      <c r="F54" s="70">
        <v>1063000</v>
      </c>
      <c r="G54" s="45">
        <v>1063000</v>
      </c>
    </row>
    <row r="55" spans="1:7" s="58" customFormat="1" ht="26.4" x14ac:dyDescent="0.3">
      <c r="A55" s="78" t="s">
        <v>154</v>
      </c>
      <c r="B55" s="54" t="s">
        <v>128</v>
      </c>
      <c r="C55" s="77"/>
      <c r="D55" s="77"/>
      <c r="E55" s="50">
        <v>1063000</v>
      </c>
      <c r="F55" s="77">
        <v>1063000</v>
      </c>
      <c r="G55" s="50">
        <v>1063000</v>
      </c>
    </row>
    <row r="56" spans="1:7" s="46" customFormat="1" ht="13.2" x14ac:dyDescent="0.25">
      <c r="A56" s="75">
        <v>3</v>
      </c>
      <c r="B56" s="55" t="s">
        <v>50</v>
      </c>
      <c r="C56" s="70"/>
      <c r="D56" s="70"/>
      <c r="E56" s="45">
        <v>1063000</v>
      </c>
      <c r="F56" s="70">
        <v>1063000</v>
      </c>
      <c r="G56" s="45">
        <v>1063000</v>
      </c>
    </row>
    <row r="57" spans="1:7" s="46" customFormat="1" ht="13.2" x14ac:dyDescent="0.25">
      <c r="A57" s="76">
        <v>31</v>
      </c>
      <c r="B57" s="49" t="s">
        <v>51</v>
      </c>
      <c r="C57" s="74"/>
      <c r="D57" s="74"/>
      <c r="E57" s="53">
        <v>1055310</v>
      </c>
      <c r="F57" s="74">
        <v>1055310</v>
      </c>
      <c r="G57" s="53">
        <v>1055310</v>
      </c>
    </row>
    <row r="58" spans="1:7" s="46" customFormat="1" ht="13.2" x14ac:dyDescent="0.25">
      <c r="A58" s="76">
        <v>32</v>
      </c>
      <c r="B58" s="49" t="s">
        <v>52</v>
      </c>
      <c r="C58" s="74"/>
      <c r="D58" s="74"/>
      <c r="E58" s="53">
        <v>7690</v>
      </c>
      <c r="F58" s="74">
        <v>7690</v>
      </c>
      <c r="G58" s="53">
        <v>7690</v>
      </c>
    </row>
    <row r="59" spans="1:7" s="58" customFormat="1" ht="13.2" x14ac:dyDescent="0.3">
      <c r="A59" s="78" t="s">
        <v>157</v>
      </c>
      <c r="B59" s="54" t="s">
        <v>172</v>
      </c>
      <c r="C59" s="77"/>
      <c r="D59" s="77"/>
      <c r="E59" s="50">
        <v>1000</v>
      </c>
      <c r="F59" s="77"/>
      <c r="G59" s="77"/>
    </row>
    <row r="60" spans="1:7" s="46" customFormat="1" ht="13.2" x14ac:dyDescent="0.25">
      <c r="A60" s="75">
        <v>3</v>
      </c>
      <c r="B60" s="55" t="s">
        <v>50</v>
      </c>
      <c r="C60" s="70"/>
      <c r="D60" s="70"/>
      <c r="E60" s="45">
        <v>1000</v>
      </c>
      <c r="F60" s="70"/>
      <c r="G60" s="70"/>
    </row>
    <row r="61" spans="1:7" s="46" customFormat="1" ht="13.2" x14ac:dyDescent="0.25">
      <c r="A61" s="76">
        <v>32</v>
      </c>
      <c r="B61" s="49" t="s">
        <v>52</v>
      </c>
      <c r="C61" s="74"/>
      <c r="D61" s="74"/>
      <c r="E61" s="53">
        <v>1000</v>
      </c>
      <c r="F61" s="74"/>
      <c r="G61" s="74"/>
    </row>
    <row r="62" spans="1:7" s="46" customFormat="1" ht="13.2" x14ac:dyDescent="0.25">
      <c r="A62" s="44" t="s">
        <v>75</v>
      </c>
      <c r="B62" s="55" t="s">
        <v>76</v>
      </c>
      <c r="C62" s="45">
        <v>956788.5</v>
      </c>
      <c r="D62" s="45">
        <v>1124832</v>
      </c>
      <c r="E62" s="70"/>
      <c r="F62" s="45"/>
      <c r="G62" s="70"/>
    </row>
    <row r="63" spans="1:7" s="46" customFormat="1" ht="13.2" x14ac:dyDescent="0.25">
      <c r="A63" s="73" t="s">
        <v>129</v>
      </c>
      <c r="B63" s="49" t="s">
        <v>76</v>
      </c>
      <c r="C63" s="53">
        <v>956788.5</v>
      </c>
      <c r="D63" s="53">
        <v>1124832</v>
      </c>
      <c r="E63" s="74"/>
      <c r="F63" s="53"/>
      <c r="G63" s="74"/>
    </row>
    <row r="64" spans="1:7" s="46" customFormat="1" ht="13.2" x14ac:dyDescent="0.25">
      <c r="A64" s="75">
        <v>3</v>
      </c>
      <c r="B64" s="55" t="s">
        <v>50</v>
      </c>
      <c r="C64" s="45">
        <v>956788.5</v>
      </c>
      <c r="D64" s="45">
        <v>1124832</v>
      </c>
      <c r="E64" s="70"/>
      <c r="F64" s="45"/>
      <c r="G64" s="70"/>
    </row>
    <row r="65" spans="1:7" s="46" customFormat="1" ht="13.2" x14ac:dyDescent="0.25">
      <c r="A65" s="76">
        <v>31</v>
      </c>
      <c r="B65" s="49" t="s">
        <v>51</v>
      </c>
      <c r="C65" s="53">
        <v>949460.94</v>
      </c>
      <c r="D65" s="53">
        <v>1116780.54</v>
      </c>
      <c r="E65" s="74"/>
      <c r="F65" s="53"/>
      <c r="G65" s="74"/>
    </row>
    <row r="66" spans="1:7" s="46" customFormat="1" ht="13.2" x14ac:dyDescent="0.25">
      <c r="A66" s="76">
        <v>32</v>
      </c>
      <c r="B66" s="49" t="s">
        <v>52</v>
      </c>
      <c r="C66" s="53">
        <v>7327.56</v>
      </c>
      <c r="D66" s="53">
        <v>8051.46</v>
      </c>
      <c r="E66" s="74"/>
      <c r="F66" s="53"/>
      <c r="G66" s="74"/>
    </row>
    <row r="67" spans="1:7" s="46" customFormat="1" ht="13.2" x14ac:dyDescent="0.25">
      <c r="A67" s="44" t="s">
        <v>85</v>
      </c>
      <c r="B67" s="55" t="s">
        <v>86</v>
      </c>
      <c r="C67" s="45">
        <v>461</v>
      </c>
      <c r="D67" s="45">
        <v>980.05</v>
      </c>
      <c r="E67" s="70"/>
      <c r="F67" s="45"/>
      <c r="G67" s="70"/>
    </row>
    <row r="68" spans="1:7" s="58" customFormat="1" ht="26.4" x14ac:dyDescent="0.3">
      <c r="A68" s="78" t="s">
        <v>130</v>
      </c>
      <c r="B68" s="54" t="s">
        <v>131</v>
      </c>
      <c r="C68" s="50">
        <v>461</v>
      </c>
      <c r="D68" s="50">
        <v>980.05</v>
      </c>
      <c r="E68" s="77"/>
      <c r="F68" s="50"/>
      <c r="G68" s="77"/>
    </row>
    <row r="69" spans="1:7" s="46" customFormat="1" ht="13.2" x14ac:dyDescent="0.25">
      <c r="A69" s="75">
        <v>3</v>
      </c>
      <c r="B69" s="55" t="s">
        <v>50</v>
      </c>
      <c r="C69" s="45">
        <v>461</v>
      </c>
      <c r="D69" s="45">
        <v>980.05</v>
      </c>
      <c r="E69" s="70"/>
      <c r="F69" s="45"/>
      <c r="G69" s="70"/>
    </row>
    <row r="70" spans="1:7" s="46" customFormat="1" ht="13.2" x14ac:dyDescent="0.25">
      <c r="A70" s="76">
        <v>32</v>
      </c>
      <c r="B70" s="49" t="s">
        <v>52</v>
      </c>
      <c r="C70" s="53">
        <v>461</v>
      </c>
      <c r="D70" s="53">
        <v>980.05</v>
      </c>
      <c r="E70" s="74"/>
      <c r="F70" s="53"/>
      <c r="G70" s="74"/>
    </row>
    <row r="71" spans="1:7" s="46" customFormat="1" ht="13.2" x14ac:dyDescent="0.25">
      <c r="A71" s="44" t="s">
        <v>79</v>
      </c>
      <c r="B71" s="55" t="s">
        <v>80</v>
      </c>
      <c r="C71" s="45">
        <v>1093.82</v>
      </c>
      <c r="D71" s="45">
        <v>700</v>
      </c>
      <c r="E71" s="45">
        <v>700</v>
      </c>
      <c r="F71" s="45">
        <v>700</v>
      </c>
      <c r="G71" s="45">
        <v>700</v>
      </c>
    </row>
    <row r="72" spans="1:7" s="46" customFormat="1" ht="13.2" x14ac:dyDescent="0.25">
      <c r="A72" s="73" t="s">
        <v>132</v>
      </c>
      <c r="B72" s="49" t="s">
        <v>80</v>
      </c>
      <c r="C72" s="53">
        <v>1093.82</v>
      </c>
      <c r="D72" s="53">
        <v>700</v>
      </c>
      <c r="E72" s="53">
        <v>700</v>
      </c>
      <c r="F72" s="53">
        <v>700</v>
      </c>
      <c r="G72" s="53">
        <v>700</v>
      </c>
    </row>
    <row r="73" spans="1:7" s="46" customFormat="1" ht="13.2" x14ac:dyDescent="0.25">
      <c r="A73" s="75">
        <v>3</v>
      </c>
      <c r="B73" s="55" t="s">
        <v>50</v>
      </c>
      <c r="C73" s="45">
        <v>1093.82</v>
      </c>
      <c r="D73" s="45">
        <v>700</v>
      </c>
      <c r="E73" s="45">
        <v>700</v>
      </c>
      <c r="F73" s="45">
        <v>700</v>
      </c>
      <c r="G73" s="45">
        <v>700</v>
      </c>
    </row>
    <row r="74" spans="1:7" s="46" customFormat="1" ht="13.2" x14ac:dyDescent="0.25">
      <c r="A74" s="76">
        <v>32</v>
      </c>
      <c r="B74" s="49" t="s">
        <v>52</v>
      </c>
      <c r="C74" s="53">
        <v>1093.82</v>
      </c>
      <c r="D74" s="53">
        <v>700</v>
      </c>
      <c r="E74" s="53">
        <v>700</v>
      </c>
      <c r="F74" s="53">
        <v>700</v>
      </c>
      <c r="G74" s="53">
        <v>700</v>
      </c>
    </row>
    <row r="75" spans="1:7" s="46" customFormat="1" ht="13.2" x14ac:dyDescent="0.25">
      <c r="A75" s="44" t="s">
        <v>87</v>
      </c>
      <c r="B75" s="55" t="s">
        <v>88</v>
      </c>
      <c r="C75" s="45"/>
      <c r="D75" s="45">
        <v>266.18</v>
      </c>
      <c r="E75" s="70"/>
      <c r="F75" s="45"/>
      <c r="G75" s="70"/>
    </row>
    <row r="76" spans="1:7" s="58" customFormat="1" ht="26.4" x14ac:dyDescent="0.3">
      <c r="A76" s="78" t="s">
        <v>133</v>
      </c>
      <c r="B76" s="54" t="s">
        <v>134</v>
      </c>
      <c r="C76" s="50"/>
      <c r="D76" s="50">
        <v>266.18</v>
      </c>
      <c r="E76" s="77"/>
      <c r="F76" s="50"/>
      <c r="G76" s="77"/>
    </row>
    <row r="77" spans="1:7" s="46" customFormat="1" ht="13.2" x14ac:dyDescent="0.25">
      <c r="A77" s="75">
        <v>3</v>
      </c>
      <c r="B77" s="55" t="s">
        <v>50</v>
      </c>
      <c r="C77" s="45"/>
      <c r="D77" s="45">
        <v>266.18</v>
      </c>
      <c r="E77" s="70"/>
      <c r="F77" s="45"/>
      <c r="G77" s="70"/>
    </row>
    <row r="78" spans="1:7" s="46" customFormat="1" ht="13.2" x14ac:dyDescent="0.25">
      <c r="A78" s="76">
        <v>32</v>
      </c>
      <c r="B78" s="49" t="s">
        <v>52</v>
      </c>
      <c r="C78" s="53"/>
      <c r="D78" s="53">
        <v>266.18</v>
      </c>
      <c r="E78" s="74"/>
      <c r="F78" s="53"/>
      <c r="G78" s="74"/>
    </row>
    <row r="79" spans="1:7" s="58" customFormat="1" ht="39.6" x14ac:dyDescent="0.3">
      <c r="A79" s="103" t="s">
        <v>135</v>
      </c>
      <c r="B79" s="71" t="s">
        <v>136</v>
      </c>
      <c r="C79" s="72">
        <v>857.19</v>
      </c>
      <c r="D79" s="72"/>
      <c r="E79" s="79"/>
      <c r="F79" s="72"/>
      <c r="G79" s="79"/>
    </row>
    <row r="80" spans="1:7" s="58" customFormat="1" ht="39.6" x14ac:dyDescent="0.3">
      <c r="A80" s="78" t="s">
        <v>137</v>
      </c>
      <c r="B80" s="54" t="s">
        <v>136</v>
      </c>
      <c r="C80" s="50">
        <v>857.19</v>
      </c>
      <c r="D80" s="50"/>
      <c r="E80" s="77"/>
      <c r="F80" s="50"/>
      <c r="G80" s="77"/>
    </row>
    <row r="81" spans="1:7" s="46" customFormat="1" ht="13.2" x14ac:dyDescent="0.25">
      <c r="A81" s="75">
        <v>3</v>
      </c>
      <c r="B81" s="55" t="s">
        <v>50</v>
      </c>
      <c r="C81" s="45">
        <v>857.19</v>
      </c>
      <c r="D81" s="53"/>
      <c r="E81" s="74"/>
      <c r="F81" s="53"/>
      <c r="G81" s="74"/>
    </row>
    <row r="82" spans="1:7" s="46" customFormat="1" ht="13.2" x14ac:dyDescent="0.25">
      <c r="A82" s="76">
        <v>32</v>
      </c>
      <c r="B82" s="49" t="s">
        <v>52</v>
      </c>
      <c r="C82" s="53">
        <v>857.19</v>
      </c>
      <c r="D82" s="53"/>
      <c r="E82" s="74"/>
      <c r="F82" s="53"/>
      <c r="G82" s="74"/>
    </row>
    <row r="83" spans="1:7" s="68" customFormat="1" ht="13.2" x14ac:dyDescent="0.25">
      <c r="A83" s="82" t="s">
        <v>138</v>
      </c>
      <c r="B83" s="82" t="s">
        <v>139</v>
      </c>
      <c r="C83" s="83">
        <v>7400</v>
      </c>
      <c r="D83" s="83"/>
      <c r="E83" s="83"/>
      <c r="F83" s="83"/>
      <c r="G83" s="83"/>
    </row>
    <row r="84" spans="1:7" s="46" customFormat="1" ht="13.2" x14ac:dyDescent="0.25">
      <c r="A84" s="44" t="s">
        <v>69</v>
      </c>
      <c r="B84" s="55" t="s">
        <v>70</v>
      </c>
      <c r="C84" s="45">
        <v>7400</v>
      </c>
      <c r="D84" s="53"/>
      <c r="E84" s="74"/>
      <c r="F84" s="53"/>
      <c r="G84" s="74"/>
    </row>
    <row r="85" spans="1:7" s="46" customFormat="1" ht="13.2" x14ac:dyDescent="0.25">
      <c r="A85" s="73" t="s">
        <v>124</v>
      </c>
      <c r="B85" s="49" t="s">
        <v>125</v>
      </c>
      <c r="C85" s="53">
        <v>7400</v>
      </c>
      <c r="D85" s="53"/>
      <c r="E85" s="74"/>
      <c r="F85" s="53"/>
      <c r="G85" s="74"/>
    </row>
    <row r="86" spans="1:7" s="46" customFormat="1" ht="13.2" x14ac:dyDescent="0.25">
      <c r="A86" s="75">
        <v>3</v>
      </c>
      <c r="B86" s="55" t="s">
        <v>50</v>
      </c>
      <c r="C86" s="45">
        <v>7400</v>
      </c>
      <c r="D86" s="53"/>
      <c r="E86" s="74"/>
      <c r="F86" s="53"/>
      <c r="G86" s="74"/>
    </row>
    <row r="87" spans="1:7" s="46" customFormat="1" ht="13.2" x14ac:dyDescent="0.25">
      <c r="A87" s="76">
        <v>32</v>
      </c>
      <c r="B87" s="49" t="s">
        <v>52</v>
      </c>
      <c r="C87" s="53">
        <v>7400</v>
      </c>
      <c r="D87" s="53"/>
      <c r="E87" s="74"/>
      <c r="F87" s="53"/>
      <c r="G87" s="74"/>
    </row>
    <row r="88" spans="1:7" s="59" customFormat="1" ht="26.4" x14ac:dyDescent="0.3">
      <c r="A88" s="80" t="s">
        <v>140</v>
      </c>
      <c r="B88" s="80" t="s">
        <v>141</v>
      </c>
      <c r="C88" s="81">
        <v>57359.13</v>
      </c>
      <c r="D88" s="81">
        <v>56968.82</v>
      </c>
      <c r="E88" s="81">
        <v>30000</v>
      </c>
      <c r="F88" s="81">
        <v>30000</v>
      </c>
      <c r="G88" s="81">
        <v>30000</v>
      </c>
    </row>
    <row r="89" spans="1:7" s="67" customFormat="1" ht="13.2" x14ac:dyDescent="0.25">
      <c r="A89" s="82" t="s">
        <v>142</v>
      </c>
      <c r="B89" s="82" t="s">
        <v>143</v>
      </c>
      <c r="C89" s="83">
        <v>57359.13</v>
      </c>
      <c r="D89" s="83">
        <v>56968.82</v>
      </c>
      <c r="E89" s="83">
        <v>30000</v>
      </c>
      <c r="F89" s="83">
        <v>30000</v>
      </c>
      <c r="G89" s="83">
        <v>30000</v>
      </c>
    </row>
    <row r="90" spans="1:7" s="58" customFormat="1" ht="26.4" x14ac:dyDescent="0.3">
      <c r="A90" s="103" t="s">
        <v>67</v>
      </c>
      <c r="B90" s="71" t="s">
        <v>68</v>
      </c>
      <c r="C90" s="72">
        <v>53350.13</v>
      </c>
      <c r="D90" s="72">
        <v>54868.82</v>
      </c>
      <c r="E90" s="72">
        <v>30000</v>
      </c>
      <c r="F90" s="72">
        <v>30000</v>
      </c>
      <c r="G90" s="72">
        <v>30000</v>
      </c>
    </row>
    <row r="91" spans="1:7" s="58" customFormat="1" ht="13.2" x14ac:dyDescent="0.3">
      <c r="A91" s="78" t="s">
        <v>117</v>
      </c>
      <c r="B91" s="54" t="s">
        <v>68</v>
      </c>
      <c r="C91" s="50">
        <v>53350.13</v>
      </c>
      <c r="D91" s="50">
        <v>54868.82</v>
      </c>
      <c r="E91" s="50">
        <v>30000</v>
      </c>
      <c r="F91" s="50">
        <v>30000</v>
      </c>
      <c r="G91" s="50">
        <v>30000</v>
      </c>
    </row>
    <row r="92" spans="1:7" s="46" customFormat="1" ht="13.2" x14ac:dyDescent="0.25">
      <c r="A92" s="75">
        <v>4</v>
      </c>
      <c r="B92" s="55" t="s">
        <v>55</v>
      </c>
      <c r="C92" s="45">
        <v>53350.13</v>
      </c>
      <c r="D92" s="45">
        <v>54868.82</v>
      </c>
      <c r="E92" s="45">
        <v>30000</v>
      </c>
      <c r="F92" s="45">
        <v>30000</v>
      </c>
      <c r="G92" s="45">
        <v>30000</v>
      </c>
    </row>
    <row r="93" spans="1:7" s="46" customFormat="1" ht="13.2" x14ac:dyDescent="0.25">
      <c r="A93" s="76">
        <v>42</v>
      </c>
      <c r="B93" s="49" t="s">
        <v>56</v>
      </c>
      <c r="C93" s="53">
        <v>53350.13</v>
      </c>
      <c r="D93" s="53">
        <v>54868.82</v>
      </c>
      <c r="E93" s="74">
        <v>30000</v>
      </c>
      <c r="F93" s="53">
        <v>30000</v>
      </c>
      <c r="G93" s="74">
        <v>30000</v>
      </c>
    </row>
    <row r="94" spans="1:7" s="46" customFormat="1" ht="13.2" x14ac:dyDescent="0.25">
      <c r="A94" s="44" t="s">
        <v>69</v>
      </c>
      <c r="B94" s="55" t="s">
        <v>70</v>
      </c>
      <c r="C94" s="45">
        <v>3470</v>
      </c>
      <c r="D94" s="45"/>
      <c r="E94" s="45"/>
      <c r="F94" s="45"/>
      <c r="G94" s="45"/>
    </row>
    <row r="95" spans="1:7" s="46" customFormat="1" ht="13.2" x14ac:dyDescent="0.25">
      <c r="A95" s="73" t="s">
        <v>124</v>
      </c>
      <c r="B95" s="49" t="s">
        <v>125</v>
      </c>
      <c r="C95" s="53">
        <v>3470</v>
      </c>
      <c r="D95" s="53"/>
      <c r="E95" s="53"/>
      <c r="F95" s="53"/>
      <c r="G95" s="53"/>
    </row>
    <row r="96" spans="1:7" s="46" customFormat="1" ht="13.2" x14ac:dyDescent="0.25">
      <c r="A96" s="75">
        <v>4</v>
      </c>
      <c r="B96" s="55" t="s">
        <v>55</v>
      </c>
      <c r="C96" s="45">
        <v>3470</v>
      </c>
      <c r="D96" s="45"/>
      <c r="E96" s="45"/>
      <c r="F96" s="45"/>
      <c r="G96" s="45"/>
    </row>
    <row r="97" spans="1:7" s="46" customFormat="1" ht="13.2" x14ac:dyDescent="0.25">
      <c r="A97" s="76">
        <v>42</v>
      </c>
      <c r="B97" s="49" t="s">
        <v>56</v>
      </c>
      <c r="C97" s="53">
        <v>3470</v>
      </c>
      <c r="D97" s="53"/>
      <c r="E97" s="74"/>
      <c r="F97" s="53"/>
      <c r="G97" s="74"/>
    </row>
    <row r="98" spans="1:7" s="46" customFormat="1" ht="13.2" x14ac:dyDescent="0.25">
      <c r="A98" s="44" t="s">
        <v>85</v>
      </c>
      <c r="B98" s="55" t="s">
        <v>86</v>
      </c>
      <c r="C98" s="45">
        <v>539</v>
      </c>
      <c r="D98" s="45">
        <v>200</v>
      </c>
      <c r="E98" s="70"/>
      <c r="F98" s="45"/>
      <c r="G98" s="70"/>
    </row>
    <row r="99" spans="1:7" s="58" customFormat="1" ht="26.4" x14ac:dyDescent="0.3">
      <c r="A99" s="78" t="s">
        <v>130</v>
      </c>
      <c r="B99" s="54" t="s">
        <v>131</v>
      </c>
      <c r="C99" s="50">
        <v>539</v>
      </c>
      <c r="D99" s="50">
        <v>200</v>
      </c>
      <c r="E99" s="77"/>
      <c r="F99" s="50"/>
      <c r="G99" s="77"/>
    </row>
    <row r="100" spans="1:7" s="46" customFormat="1" ht="13.2" x14ac:dyDescent="0.25">
      <c r="A100" s="75">
        <v>4</v>
      </c>
      <c r="B100" s="55" t="s">
        <v>55</v>
      </c>
      <c r="C100" s="45">
        <v>539</v>
      </c>
      <c r="D100" s="45">
        <v>200</v>
      </c>
      <c r="E100" s="70"/>
      <c r="F100" s="45"/>
      <c r="G100" s="70"/>
    </row>
    <row r="101" spans="1:7" s="46" customFormat="1" ht="13.2" x14ac:dyDescent="0.25">
      <c r="A101" s="76">
        <v>42</v>
      </c>
      <c r="B101" s="49" t="s">
        <v>56</v>
      </c>
      <c r="C101" s="53">
        <v>539</v>
      </c>
      <c r="D101" s="53">
        <v>200</v>
      </c>
      <c r="E101" s="74"/>
      <c r="F101" s="53"/>
      <c r="G101" s="74"/>
    </row>
    <row r="102" spans="1:7" s="46" customFormat="1" ht="13.2" x14ac:dyDescent="0.25">
      <c r="A102" s="44" t="s">
        <v>79</v>
      </c>
      <c r="B102" s="55" t="s">
        <v>80</v>
      </c>
      <c r="C102" s="45"/>
      <c r="D102" s="45">
        <v>1900</v>
      </c>
      <c r="E102" s="70"/>
      <c r="F102" s="45"/>
      <c r="G102" s="70"/>
    </row>
    <row r="103" spans="1:7" s="46" customFormat="1" ht="13.2" x14ac:dyDescent="0.25">
      <c r="A103" s="44" t="s">
        <v>132</v>
      </c>
      <c r="B103" s="55" t="s">
        <v>80</v>
      </c>
      <c r="C103" s="45"/>
      <c r="D103" s="45">
        <v>1900</v>
      </c>
      <c r="E103" s="70"/>
      <c r="F103" s="45"/>
      <c r="G103" s="70"/>
    </row>
    <row r="104" spans="1:7" s="46" customFormat="1" ht="13.2" x14ac:dyDescent="0.25">
      <c r="A104" s="75">
        <v>4</v>
      </c>
      <c r="B104" s="55" t="s">
        <v>55</v>
      </c>
      <c r="C104" s="45"/>
      <c r="D104" s="45">
        <v>1900</v>
      </c>
      <c r="E104" s="70"/>
      <c r="F104" s="45"/>
      <c r="G104" s="70"/>
    </row>
    <row r="105" spans="1:7" s="46" customFormat="1" ht="13.2" x14ac:dyDescent="0.25">
      <c r="A105" s="76">
        <v>42</v>
      </c>
      <c r="B105" s="49" t="s">
        <v>56</v>
      </c>
      <c r="C105" s="53"/>
      <c r="D105" s="53">
        <v>1900</v>
      </c>
      <c r="E105" s="74"/>
      <c r="F105" s="53"/>
      <c r="G105" s="74"/>
    </row>
  </sheetData>
  <mergeCells count="1"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7" orientation="portrait" r:id="rId1"/>
  <rowBreaks count="1" manualBreakCount="1"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8</vt:i4>
      </vt:variant>
      <vt:variant>
        <vt:lpstr>Imenovani rasponi</vt:lpstr>
      </vt:variant>
      <vt:variant>
        <vt:i4>1</vt:i4>
      </vt:variant>
    </vt:vector>
  </HeadingPairs>
  <TitlesOfParts>
    <vt:vector size="9" baseType="lpstr">
      <vt:lpstr>Sažetak D.O.</vt:lpstr>
      <vt:lpstr>Sažetak</vt:lpstr>
      <vt:lpstr>Ekon. klas. </vt:lpstr>
      <vt:lpstr>Izvori financ.</vt:lpstr>
      <vt:lpstr>Funkc. klas.</vt:lpstr>
      <vt:lpstr>Račun financ. - ekon. kl.</vt:lpstr>
      <vt:lpstr>Račun financ. - izvori financ.</vt:lpstr>
      <vt:lpstr>POSEBNI DIO</vt:lpstr>
      <vt:lpstr>'POSEBNI DIO'!Ispis_naslova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I. OPĆI DIO KONSOLIDIRANOG PRORAČUNA - PROJEKCIJE</dc:title>
  <dc:creator>Korisnik</dc:creator>
  <cp:lastModifiedBy>Korisnik</cp:lastModifiedBy>
  <cp:lastPrinted>2025-10-30T09:59:08Z</cp:lastPrinted>
  <dcterms:created xsi:type="dcterms:W3CDTF">2024-10-28T09:32:34Z</dcterms:created>
  <dcterms:modified xsi:type="dcterms:W3CDTF">2025-10-30T10:38:53Z</dcterms:modified>
</cp:coreProperties>
</file>