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8" windowWidth="19020" windowHeight="11772"/>
  </bookViews>
  <sheets>
    <sheet name="Sažetak općeg dijela" sheetId="9" r:id="rId1"/>
    <sheet name="Plan prih. po izvorima" sheetId="2" r:id="rId2"/>
    <sheet name="Opći dio - Prihodi" sheetId="7" r:id="rId3"/>
    <sheet name="Opći dio - Rashodi" sheetId="6" r:id="rId4"/>
    <sheet name="Plan rash. i izdat. po izvorima" sheetId="10" r:id="rId5"/>
  </sheets>
  <definedNames>
    <definedName name="_xlnm._FilterDatabase" localSheetId="2" hidden="1">'Opći dio - Prihodi'!$A$2:$F$106</definedName>
    <definedName name="_xlnm._FilterDatabase" localSheetId="3" hidden="1">'Opći dio - Rashodi'!$A$2:$F$108</definedName>
    <definedName name="_xlnm._FilterDatabase" localSheetId="4" hidden="1">'Plan rash. i izdat. po izvorima'!#REF!</definedName>
    <definedName name="_xlnm.Print_Titles" localSheetId="1">'Plan prih. po izvorima'!$1:$1</definedName>
    <definedName name="_xlnm.Print_Titles" localSheetId="4">'Plan rash. i izdat. po izvorima'!$1:$3</definedName>
    <definedName name="_xlnm.Print_Area" localSheetId="2">'Opći dio - Prihodi'!$A$1:$F$106</definedName>
    <definedName name="_xlnm.Print_Area" localSheetId="3">'Opći dio - Rashodi'!$A$1:$F$117</definedName>
    <definedName name="_xlnm.Print_Area" localSheetId="1">'Plan prih. po izvorima'!$A$1:$I$37</definedName>
    <definedName name="_xlnm.Print_Area" localSheetId="4">'Plan rash. i izdat. po izvorima'!$A$1:$AC$209</definedName>
    <definedName name="_xlnm.Print_Area" localSheetId="0">'Sažetak općeg dijela'!$A$2:$H$40</definedName>
  </definedNames>
  <calcPr calcId="125725"/>
</workbook>
</file>

<file path=xl/calcChain.xml><?xml version="1.0" encoding="utf-8"?>
<calcChain xmlns="http://schemas.openxmlformats.org/spreadsheetml/2006/main">
  <c r="D40" i="7"/>
  <c r="E40"/>
  <c r="F40"/>
  <c r="D32" i="10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C3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C27"/>
  <c r="U209"/>
  <c r="V209"/>
  <c r="W209"/>
  <c r="X209"/>
  <c r="Y209"/>
  <c r="Z209"/>
  <c r="AA209"/>
  <c r="AB209"/>
  <c r="AC209"/>
  <c r="U199"/>
  <c r="V199"/>
  <c r="W199"/>
  <c r="X199"/>
  <c r="Y199"/>
  <c r="Z199"/>
  <c r="AA199"/>
  <c r="AB199"/>
  <c r="AC199"/>
  <c r="U176"/>
  <c r="V176"/>
  <c r="W176"/>
  <c r="X176"/>
  <c r="Y176"/>
  <c r="Z176"/>
  <c r="AA176"/>
  <c r="AB176"/>
  <c r="AC176"/>
  <c r="L199"/>
  <c r="M199"/>
  <c r="N199"/>
  <c r="O199"/>
  <c r="P199"/>
  <c r="Q199"/>
  <c r="R199"/>
  <c r="S199"/>
  <c r="T199"/>
  <c r="L176"/>
  <c r="M176"/>
  <c r="N176"/>
  <c r="O176"/>
  <c r="P176"/>
  <c r="Q176"/>
  <c r="R176"/>
  <c r="S176"/>
  <c r="T176"/>
  <c r="AC171"/>
  <c r="AC162" s="1"/>
  <c r="AC161" s="1"/>
  <c r="U75"/>
  <c r="V75"/>
  <c r="W75"/>
  <c r="X75"/>
  <c r="Y75"/>
  <c r="Z75"/>
  <c r="AA75"/>
  <c r="AB75"/>
  <c r="AC75"/>
  <c r="U66"/>
  <c r="U65" s="1"/>
  <c r="V66"/>
  <c r="W66"/>
  <c r="X66"/>
  <c r="Y66"/>
  <c r="Y65" s="1"/>
  <c r="Z66"/>
  <c r="AA66"/>
  <c r="AB66"/>
  <c r="AC66"/>
  <c r="U59"/>
  <c r="U58" s="1"/>
  <c r="V59"/>
  <c r="V58" s="1"/>
  <c r="W59"/>
  <c r="X59"/>
  <c r="X58" s="1"/>
  <c r="Y59"/>
  <c r="Y58" s="1"/>
  <c r="Z59"/>
  <c r="Z58" s="1"/>
  <c r="AA59"/>
  <c r="AB59"/>
  <c r="AB58" s="1"/>
  <c r="AC59"/>
  <c r="AC58" s="1"/>
  <c r="W58"/>
  <c r="AA58"/>
  <c r="U51"/>
  <c r="V51"/>
  <c r="W51"/>
  <c r="X51"/>
  <c r="Y51"/>
  <c r="Z51"/>
  <c r="AA51"/>
  <c r="AB51"/>
  <c r="AC51"/>
  <c r="U40"/>
  <c r="V40"/>
  <c r="W40"/>
  <c r="X40"/>
  <c r="Y40"/>
  <c r="Z40"/>
  <c r="AA40"/>
  <c r="AB40"/>
  <c r="AC40"/>
  <c r="U16"/>
  <c r="V16"/>
  <c r="W16"/>
  <c r="X16"/>
  <c r="Y16"/>
  <c r="Z16"/>
  <c r="AA16"/>
  <c r="AB16"/>
  <c r="AC16"/>
  <c r="T171"/>
  <c r="T162" s="1"/>
  <c r="T161" s="1"/>
  <c r="L209"/>
  <c r="L203" s="1"/>
  <c r="M209"/>
  <c r="M203" s="1"/>
  <c r="N209"/>
  <c r="N203" s="1"/>
  <c r="O209"/>
  <c r="O203" s="1"/>
  <c r="P209"/>
  <c r="P203" s="1"/>
  <c r="Q209"/>
  <c r="Q203" s="1"/>
  <c r="R209"/>
  <c r="S209"/>
  <c r="S203" s="1"/>
  <c r="T209"/>
  <c r="T203" s="1"/>
  <c r="R203"/>
  <c r="L75"/>
  <c r="M75"/>
  <c r="N75"/>
  <c r="O75"/>
  <c r="P75"/>
  <c r="Q75"/>
  <c r="R75"/>
  <c r="S75"/>
  <c r="T75"/>
  <c r="L66"/>
  <c r="L65" s="1"/>
  <c r="M66"/>
  <c r="N66"/>
  <c r="O66"/>
  <c r="P66"/>
  <c r="P65" s="1"/>
  <c r="Q66"/>
  <c r="R66"/>
  <c r="S66"/>
  <c r="T66"/>
  <c r="T65" s="1"/>
  <c r="L59"/>
  <c r="L58" s="1"/>
  <c r="M59"/>
  <c r="M58" s="1"/>
  <c r="N59"/>
  <c r="N58" s="1"/>
  <c r="O59"/>
  <c r="O58" s="1"/>
  <c r="P59"/>
  <c r="P58" s="1"/>
  <c r="Q59"/>
  <c r="Q58" s="1"/>
  <c r="R59"/>
  <c r="R58" s="1"/>
  <c r="S59"/>
  <c r="S58" s="1"/>
  <c r="T59"/>
  <c r="T58" s="1"/>
  <c r="D209"/>
  <c r="E209"/>
  <c r="E203" s="1"/>
  <c r="F209"/>
  <c r="F203" s="1"/>
  <c r="G209"/>
  <c r="G203" s="1"/>
  <c r="H209"/>
  <c r="H203" s="1"/>
  <c r="I209"/>
  <c r="I203" s="1"/>
  <c r="J209"/>
  <c r="J203" s="1"/>
  <c r="K209"/>
  <c r="K203" s="1"/>
  <c r="D203"/>
  <c r="D199"/>
  <c r="E199"/>
  <c r="F199"/>
  <c r="G199"/>
  <c r="H199"/>
  <c r="I199"/>
  <c r="J199"/>
  <c r="K199"/>
  <c r="D176"/>
  <c r="D171" s="1"/>
  <c r="D162" s="1"/>
  <c r="D161" s="1"/>
  <c r="E176"/>
  <c r="E171" s="1"/>
  <c r="E162" s="1"/>
  <c r="E161" s="1"/>
  <c r="F176"/>
  <c r="F171" s="1"/>
  <c r="F162" s="1"/>
  <c r="F161" s="1"/>
  <c r="G176"/>
  <c r="G171" s="1"/>
  <c r="G162" s="1"/>
  <c r="G161" s="1"/>
  <c r="H176"/>
  <c r="H171" s="1"/>
  <c r="H162" s="1"/>
  <c r="H161" s="1"/>
  <c r="I176"/>
  <c r="I171" s="1"/>
  <c r="I162" s="1"/>
  <c r="I161" s="1"/>
  <c r="J176"/>
  <c r="J171" s="1"/>
  <c r="J162" s="1"/>
  <c r="J161" s="1"/>
  <c r="K176"/>
  <c r="K171" s="1"/>
  <c r="K162" s="1"/>
  <c r="K161" s="1"/>
  <c r="D75"/>
  <c r="E75"/>
  <c r="F75"/>
  <c r="G75"/>
  <c r="H75"/>
  <c r="I75"/>
  <c r="J75"/>
  <c r="K75"/>
  <c r="C209"/>
  <c r="C203" s="1"/>
  <c r="C199"/>
  <c r="C176"/>
  <c r="D66"/>
  <c r="E66"/>
  <c r="F66"/>
  <c r="G66"/>
  <c r="H66"/>
  <c r="I66"/>
  <c r="J66"/>
  <c r="K66"/>
  <c r="C66"/>
  <c r="C75"/>
  <c r="D59"/>
  <c r="D58" s="1"/>
  <c r="E59"/>
  <c r="E58" s="1"/>
  <c r="F59"/>
  <c r="F58" s="1"/>
  <c r="G59"/>
  <c r="G58" s="1"/>
  <c r="H59"/>
  <c r="H58" s="1"/>
  <c r="I59"/>
  <c r="I58" s="1"/>
  <c r="J59"/>
  <c r="J58" s="1"/>
  <c r="K59"/>
  <c r="K58" s="1"/>
  <c r="C59"/>
  <c r="C58" s="1"/>
  <c r="L51"/>
  <c r="M51"/>
  <c r="N51"/>
  <c r="O51"/>
  <c r="P51"/>
  <c r="Q51"/>
  <c r="R51"/>
  <c r="S51"/>
  <c r="T51"/>
  <c r="D51"/>
  <c r="E51"/>
  <c r="F51"/>
  <c r="G51"/>
  <c r="H51"/>
  <c r="I51"/>
  <c r="J51"/>
  <c r="K51"/>
  <c r="L40"/>
  <c r="M40"/>
  <c r="N40"/>
  <c r="O40"/>
  <c r="P40"/>
  <c r="Q40"/>
  <c r="R40"/>
  <c r="S40"/>
  <c r="T40"/>
  <c r="D40"/>
  <c r="E40"/>
  <c r="F40"/>
  <c r="G40"/>
  <c r="H40"/>
  <c r="I40"/>
  <c r="J40"/>
  <c r="K40"/>
  <c r="C51"/>
  <c r="C40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M16"/>
  <c r="N16"/>
  <c r="O16"/>
  <c r="P16"/>
  <c r="Q16"/>
  <c r="R16"/>
  <c r="S16"/>
  <c r="T16"/>
  <c r="D23"/>
  <c r="E23"/>
  <c r="F23"/>
  <c r="G23"/>
  <c r="H23"/>
  <c r="I23"/>
  <c r="J23"/>
  <c r="K23"/>
  <c r="C23"/>
  <c r="D20"/>
  <c r="E20"/>
  <c r="F20"/>
  <c r="G20"/>
  <c r="H20"/>
  <c r="I20"/>
  <c r="J20"/>
  <c r="K20"/>
  <c r="L16"/>
  <c r="D16"/>
  <c r="E16"/>
  <c r="F16"/>
  <c r="G16"/>
  <c r="H16"/>
  <c r="I16"/>
  <c r="J16"/>
  <c r="K16"/>
  <c r="C20"/>
  <c r="C16"/>
  <c r="H10" i="9"/>
  <c r="H7"/>
  <c r="G10"/>
  <c r="G7"/>
  <c r="Q65" i="10" l="1"/>
  <c r="M65"/>
  <c r="Z65"/>
  <c r="V65"/>
  <c r="V64" s="1"/>
  <c r="R65"/>
  <c r="R64" s="1"/>
  <c r="N65"/>
  <c r="N64" s="1"/>
  <c r="W65"/>
  <c r="S65"/>
  <c r="S64" s="1"/>
  <c r="O65"/>
  <c r="AB65"/>
  <c r="X65"/>
  <c r="AA65"/>
  <c r="AA64" s="1"/>
  <c r="AA26"/>
  <c r="AA14" s="1"/>
  <c r="AB15"/>
  <c r="X15"/>
  <c r="AA15"/>
  <c r="W15"/>
  <c r="W26"/>
  <c r="AC15"/>
  <c r="Y15"/>
  <c r="U15"/>
  <c r="Z15"/>
  <c r="V15"/>
  <c r="X26"/>
  <c r="AB26"/>
  <c r="AB14" s="1"/>
  <c r="AC26"/>
  <c r="Y26"/>
  <c r="U26"/>
  <c r="Z26"/>
  <c r="Z14" s="1"/>
  <c r="V26"/>
  <c r="E26"/>
  <c r="H65"/>
  <c r="H64" s="1"/>
  <c r="I26"/>
  <c r="L15"/>
  <c r="P64"/>
  <c r="K26"/>
  <c r="G26"/>
  <c r="D65"/>
  <c r="D64" s="1"/>
  <c r="J15"/>
  <c r="F15"/>
  <c r="J26"/>
  <c r="F26"/>
  <c r="R26"/>
  <c r="N26"/>
  <c r="H26"/>
  <c r="D26"/>
  <c r="C171"/>
  <c r="C162" s="1"/>
  <c r="C161" s="1"/>
  <c r="S26"/>
  <c r="O26"/>
  <c r="K15"/>
  <c r="G15"/>
  <c r="O15"/>
  <c r="R15"/>
  <c r="N15"/>
  <c r="T26"/>
  <c r="P26"/>
  <c r="L26"/>
  <c r="C15"/>
  <c r="H15"/>
  <c r="D15"/>
  <c r="T15"/>
  <c r="P15"/>
  <c r="Q26"/>
  <c r="M26"/>
  <c r="C65"/>
  <c r="C64" s="1"/>
  <c r="I15"/>
  <c r="E15"/>
  <c r="Q15"/>
  <c r="M15"/>
  <c r="O64"/>
  <c r="L64"/>
  <c r="S15"/>
  <c r="Q64"/>
  <c r="M64"/>
  <c r="I65"/>
  <c r="I64" s="1"/>
  <c r="E65"/>
  <c r="E64" s="1"/>
  <c r="J65"/>
  <c r="J64" s="1"/>
  <c r="F65"/>
  <c r="K65"/>
  <c r="K64" s="1"/>
  <c r="G65"/>
  <c r="G64" s="1"/>
  <c r="C26"/>
  <c r="AC203"/>
  <c r="AC202" s="1"/>
  <c r="AC201" s="1"/>
  <c r="AC80" s="1"/>
  <c r="AB203"/>
  <c r="AB202" s="1"/>
  <c r="AB201" s="1"/>
  <c r="AA203"/>
  <c r="AA202" s="1"/>
  <c r="AA201" s="1"/>
  <c r="Z203"/>
  <c r="Z202" s="1"/>
  <c r="Z201" s="1"/>
  <c r="Y203"/>
  <c r="Y202" s="1"/>
  <c r="Y201" s="1"/>
  <c r="X203"/>
  <c r="X202" s="1"/>
  <c r="X201" s="1"/>
  <c r="W203"/>
  <c r="W202" s="1"/>
  <c r="W201" s="1"/>
  <c r="V203"/>
  <c r="V202" s="1"/>
  <c r="V201" s="1"/>
  <c r="U203"/>
  <c r="U202" s="1"/>
  <c r="U201" s="1"/>
  <c r="AB171"/>
  <c r="AA171"/>
  <c r="Z171"/>
  <c r="Y171"/>
  <c r="Y162" s="1"/>
  <c r="Y161" s="1"/>
  <c r="Y80" s="1"/>
  <c r="X171"/>
  <c r="X162" s="1"/>
  <c r="X161" s="1"/>
  <c r="W171"/>
  <c r="W162" s="1"/>
  <c r="W161" s="1"/>
  <c r="W80" s="1"/>
  <c r="V171"/>
  <c r="V162" s="1"/>
  <c r="V161" s="1"/>
  <c r="V80" s="1"/>
  <c r="U171"/>
  <c r="U162" s="1"/>
  <c r="U161" s="1"/>
  <c r="U80" s="1"/>
  <c r="AB162"/>
  <c r="AB161" s="1"/>
  <c r="AB80" s="1"/>
  <c r="AA162"/>
  <c r="AA161" s="1"/>
  <c r="AA80" s="1"/>
  <c r="Z162"/>
  <c r="Z161" s="1"/>
  <c r="Z80" s="1"/>
  <c r="AB64"/>
  <c r="Z64"/>
  <c r="Y64"/>
  <c r="X64"/>
  <c r="W64"/>
  <c r="U64"/>
  <c r="AC64"/>
  <c r="T202"/>
  <c r="T201" s="1"/>
  <c r="T80" s="1"/>
  <c r="S202"/>
  <c r="S201" s="1"/>
  <c r="R202"/>
  <c r="R201" s="1"/>
  <c r="Q202"/>
  <c r="Q201" s="1"/>
  <c r="P202"/>
  <c r="P201" s="1"/>
  <c r="O202"/>
  <c r="O201" s="1"/>
  <c r="N202"/>
  <c r="N201" s="1"/>
  <c r="M202"/>
  <c r="M201" s="1"/>
  <c r="L202"/>
  <c r="L201" s="1"/>
  <c r="S171"/>
  <c r="S162" s="1"/>
  <c r="S161" s="1"/>
  <c r="R171"/>
  <c r="R162" s="1"/>
  <c r="R161" s="1"/>
  <c r="Q171"/>
  <c r="Q162" s="1"/>
  <c r="Q161" s="1"/>
  <c r="P171"/>
  <c r="P162" s="1"/>
  <c r="P161" s="1"/>
  <c r="O171"/>
  <c r="O162" s="1"/>
  <c r="O161" s="1"/>
  <c r="N171"/>
  <c r="N162" s="1"/>
  <c r="N161" s="1"/>
  <c r="M171"/>
  <c r="M162" s="1"/>
  <c r="M161" s="1"/>
  <c r="L171"/>
  <c r="L162" s="1"/>
  <c r="L161" s="1"/>
  <c r="T64"/>
  <c r="F96" i="6"/>
  <c r="F94"/>
  <c r="F90"/>
  <c r="E96"/>
  <c r="E94"/>
  <c r="E90"/>
  <c r="F88"/>
  <c r="F80"/>
  <c r="F78"/>
  <c r="F74"/>
  <c r="F72"/>
  <c r="F71" s="1"/>
  <c r="F67"/>
  <c r="F66"/>
  <c r="F65" s="1"/>
  <c r="F63"/>
  <c r="E88"/>
  <c r="E80"/>
  <c r="E78"/>
  <c r="E74"/>
  <c r="E72"/>
  <c r="E71" s="1"/>
  <c r="E67"/>
  <c r="E66"/>
  <c r="E65" s="1"/>
  <c r="E63"/>
  <c r="F56"/>
  <c r="F55"/>
  <c r="F50"/>
  <c r="F48"/>
  <c r="F47" s="1"/>
  <c r="F39"/>
  <c r="E56"/>
  <c r="E55"/>
  <c r="E50"/>
  <c r="E48"/>
  <c r="E47" s="1"/>
  <c r="E39"/>
  <c r="F37"/>
  <c r="F27"/>
  <c r="F20"/>
  <c r="F15"/>
  <c r="E37"/>
  <c r="E27"/>
  <c r="E20"/>
  <c r="E15"/>
  <c r="F11"/>
  <c r="F9"/>
  <c r="F5"/>
  <c r="F4"/>
  <c r="E11"/>
  <c r="E9"/>
  <c r="E5"/>
  <c r="E4"/>
  <c r="F93" i="7"/>
  <c r="F92" s="1"/>
  <c r="F91" s="1"/>
  <c r="F89"/>
  <c r="F88" s="1"/>
  <c r="F87" s="1"/>
  <c r="F84"/>
  <c r="F83" s="1"/>
  <c r="F82" s="1"/>
  <c r="F80"/>
  <c r="F79"/>
  <c r="F77"/>
  <c r="F75"/>
  <c r="F73"/>
  <c r="F72"/>
  <c r="F71" s="1"/>
  <c r="F69"/>
  <c r="F67"/>
  <c r="F66"/>
  <c r="F64"/>
  <c r="F63" s="1"/>
  <c r="F62" s="1"/>
  <c r="F57"/>
  <c r="F56" s="1"/>
  <c r="F55" s="1"/>
  <c r="F53"/>
  <c r="F50"/>
  <c r="F48"/>
  <c r="F47" s="1"/>
  <c r="F45"/>
  <c r="F43"/>
  <c r="F39"/>
  <c r="F36"/>
  <c r="F34"/>
  <c r="F32"/>
  <c r="F30"/>
  <c r="F29"/>
  <c r="F24"/>
  <c r="F19"/>
  <c r="F18" s="1"/>
  <c r="F15"/>
  <c r="F12"/>
  <c r="F11" s="1"/>
  <c r="F9"/>
  <c r="F8"/>
  <c r="F6"/>
  <c r="F5" s="1"/>
  <c r="F4" s="1"/>
  <c r="E93"/>
  <c r="E92"/>
  <c r="E91" s="1"/>
  <c r="E89"/>
  <c r="E88" s="1"/>
  <c r="E87" s="1"/>
  <c r="E84"/>
  <c r="E83" s="1"/>
  <c r="E82" s="1"/>
  <c r="E80"/>
  <c r="E79" s="1"/>
  <c r="E77"/>
  <c r="E75"/>
  <c r="E73"/>
  <c r="E72" s="1"/>
  <c r="E69"/>
  <c r="E67"/>
  <c r="E66" s="1"/>
  <c r="E64"/>
  <c r="E63"/>
  <c r="E62" s="1"/>
  <c r="E57"/>
  <c r="E56" s="1"/>
  <c r="E55" s="1"/>
  <c r="E53"/>
  <c r="E50"/>
  <c r="E48"/>
  <c r="E47"/>
  <c r="E45"/>
  <c r="E43"/>
  <c r="E39"/>
  <c r="E38" s="1"/>
  <c r="E36"/>
  <c r="E34"/>
  <c r="E32"/>
  <c r="E30"/>
  <c r="E29" s="1"/>
  <c r="E24"/>
  <c r="E19"/>
  <c r="E18" s="1"/>
  <c r="E15"/>
  <c r="E12"/>
  <c r="E11"/>
  <c r="E9"/>
  <c r="E8" s="1"/>
  <c r="E6"/>
  <c r="E5"/>
  <c r="E4" s="1"/>
  <c r="C36" i="2"/>
  <c r="D36"/>
  <c r="E36"/>
  <c r="F36"/>
  <c r="G36"/>
  <c r="H36"/>
  <c r="I36"/>
  <c r="B36"/>
  <c r="C24"/>
  <c r="D24"/>
  <c r="E24"/>
  <c r="F24"/>
  <c r="G24"/>
  <c r="H24"/>
  <c r="I24"/>
  <c r="B24"/>
  <c r="B12"/>
  <c r="E202" i="10"/>
  <c r="E201" s="1"/>
  <c r="F202"/>
  <c r="F201" s="1"/>
  <c r="G202"/>
  <c r="G201" s="1"/>
  <c r="H202"/>
  <c r="H201" s="1"/>
  <c r="I202"/>
  <c r="I201" s="1"/>
  <c r="J202"/>
  <c r="J201" s="1"/>
  <c r="K202"/>
  <c r="K201" s="1"/>
  <c r="K80" s="1"/>
  <c r="D5" i="6"/>
  <c r="D57" i="7"/>
  <c r="D71" i="6"/>
  <c r="D90"/>
  <c r="L14" i="10" l="1"/>
  <c r="L13" s="1"/>
  <c r="L12" s="1"/>
  <c r="E14" i="6"/>
  <c r="X80" i="10"/>
  <c r="W14"/>
  <c r="W13" s="1"/>
  <c r="W12" s="1"/>
  <c r="AC14"/>
  <c r="AC13" s="1"/>
  <c r="AC12" s="1"/>
  <c r="X14"/>
  <c r="X13" s="1"/>
  <c r="X12" s="1"/>
  <c r="AB13"/>
  <c r="AB12" s="1"/>
  <c r="S14"/>
  <c r="S13" s="1"/>
  <c r="S12" s="1"/>
  <c r="P14"/>
  <c r="P13" s="1"/>
  <c r="P12" s="1"/>
  <c r="U14"/>
  <c r="U13" s="1"/>
  <c r="U12" s="1"/>
  <c r="V14"/>
  <c r="V13" s="1"/>
  <c r="V12" s="1"/>
  <c r="Y14"/>
  <c r="Y13" s="1"/>
  <c r="Y12" s="1"/>
  <c r="Z13"/>
  <c r="Z12" s="1"/>
  <c r="AA13"/>
  <c r="AA12" s="1"/>
  <c r="O14"/>
  <c r="O13" s="1"/>
  <c r="O12" s="1"/>
  <c r="T14"/>
  <c r="T13" s="1"/>
  <c r="T12" s="1"/>
  <c r="N80"/>
  <c r="R80"/>
  <c r="M14"/>
  <c r="M13" s="1"/>
  <c r="M12" s="1"/>
  <c r="Q14"/>
  <c r="Q13" s="1"/>
  <c r="Q12" s="1"/>
  <c r="L80"/>
  <c r="R14"/>
  <c r="R13" s="1"/>
  <c r="R12" s="1"/>
  <c r="K14"/>
  <c r="K13" s="1"/>
  <c r="N14"/>
  <c r="N13" s="1"/>
  <c r="N12" s="1"/>
  <c r="H14"/>
  <c r="H13" s="1"/>
  <c r="H12" s="1"/>
  <c r="O80"/>
  <c r="S80"/>
  <c r="P80"/>
  <c r="M80"/>
  <c r="Q80"/>
  <c r="H80"/>
  <c r="G80"/>
  <c r="G14"/>
  <c r="G13" s="1"/>
  <c r="G12" s="1"/>
  <c r="D14"/>
  <c r="D13" s="1"/>
  <c r="D12" s="1"/>
  <c r="I14"/>
  <c r="I13" s="1"/>
  <c r="I12" s="1"/>
  <c r="E14"/>
  <c r="E13" s="1"/>
  <c r="E12" s="1"/>
  <c r="E80"/>
  <c r="J14"/>
  <c r="J13" s="1"/>
  <c r="J12" s="1"/>
  <c r="I80"/>
  <c r="F70" i="6"/>
  <c r="F77"/>
  <c r="E70"/>
  <c r="E77"/>
  <c r="F62"/>
  <c r="F61" s="1"/>
  <c r="E62"/>
  <c r="E61" s="1"/>
  <c r="E3" s="1"/>
  <c r="F14"/>
  <c r="F86" i="7"/>
  <c r="F38"/>
  <c r="F3" s="1"/>
  <c r="E86"/>
  <c r="E71"/>
  <c r="E3" s="1"/>
  <c r="J80" i="10"/>
  <c r="F80"/>
  <c r="F14"/>
  <c r="C14"/>
  <c r="C13" s="1"/>
  <c r="C12" s="1"/>
  <c r="C12" i="2"/>
  <c r="D12"/>
  <c r="E12"/>
  <c r="F12"/>
  <c r="G12"/>
  <c r="H12"/>
  <c r="I12"/>
  <c r="G11" i="10" l="1"/>
  <c r="H11"/>
  <c r="E11"/>
  <c r="I11"/>
  <c r="F3" i="6"/>
  <c r="J11" i="10"/>
  <c r="H22" i="9"/>
  <c r="G22"/>
  <c r="F22"/>
  <c r="F10"/>
  <c r="H13"/>
  <c r="H24" s="1"/>
  <c r="G13"/>
  <c r="G24" s="1"/>
  <c r="F7"/>
  <c r="F13" l="1"/>
  <c r="F24" s="1"/>
  <c r="F115" i="6"/>
  <c r="E116"/>
  <c r="E115" s="1"/>
  <c r="F116"/>
  <c r="D116"/>
  <c r="D115"/>
  <c r="E112"/>
  <c r="E113"/>
  <c r="F113"/>
  <c r="F112" s="1"/>
  <c r="F111" s="1"/>
  <c r="D113"/>
  <c r="D112"/>
  <c r="D111" s="1"/>
  <c r="E109"/>
  <c r="F109"/>
  <c r="D109"/>
  <c r="D107"/>
  <c r="D106"/>
  <c r="D100" s="1"/>
  <c r="E106"/>
  <c r="F106"/>
  <c r="D104"/>
  <c r="E103"/>
  <c r="F103"/>
  <c r="D103"/>
  <c r="D96"/>
  <c r="D94"/>
  <c r="D88"/>
  <c r="D80"/>
  <c r="D74"/>
  <c r="D72"/>
  <c r="D66"/>
  <c r="D55"/>
  <c r="D67"/>
  <c r="D56"/>
  <c r="E111" l="1"/>
  <c r="F100"/>
  <c r="E100"/>
  <c r="D36" i="7"/>
  <c r="D34"/>
  <c r="D32"/>
  <c r="D30"/>
  <c r="D18"/>
  <c r="D24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D15"/>
  <c r="D12"/>
  <c r="D50"/>
  <c r="D48"/>
  <c r="D9"/>
  <c r="D8" s="1"/>
  <c r="A106"/>
  <c r="F105"/>
  <c r="E105"/>
  <c r="D105"/>
  <c r="A105"/>
  <c r="F104"/>
  <c r="E104"/>
  <c r="D104"/>
  <c r="A104"/>
  <c r="A103"/>
  <c r="F102"/>
  <c r="E102"/>
  <c r="D102"/>
  <c r="A102"/>
  <c r="A101"/>
  <c r="A100"/>
  <c r="A99"/>
  <c r="F98"/>
  <c r="E98"/>
  <c r="D98"/>
  <c r="A98"/>
  <c r="F97"/>
  <c r="E97"/>
  <c r="D97"/>
  <c r="A97"/>
  <c r="A96"/>
  <c r="F95"/>
  <c r="E95"/>
  <c r="D95"/>
  <c r="A95"/>
  <c r="A94"/>
  <c r="D93"/>
  <c r="A93"/>
  <c r="A92"/>
  <c r="A91"/>
  <c r="A90"/>
  <c r="D89"/>
  <c r="A89"/>
  <c r="D88"/>
  <c r="A88"/>
  <c r="D87"/>
  <c r="A87"/>
  <c r="A86"/>
  <c r="A85"/>
  <c r="D84"/>
  <c r="D83" s="1"/>
  <c r="D82" s="1"/>
  <c r="A84"/>
  <c r="A83"/>
  <c r="A82"/>
  <c r="A81"/>
  <c r="D80"/>
  <c r="A80"/>
  <c r="D79"/>
  <c r="A79"/>
  <c r="A78"/>
  <c r="D77"/>
  <c r="A77"/>
  <c r="A76"/>
  <c r="D75"/>
  <c r="A75"/>
  <c r="A74"/>
  <c r="D73"/>
  <c r="A73"/>
  <c r="A72"/>
  <c r="A71"/>
  <c r="A70"/>
  <c r="D69"/>
  <c r="A69"/>
  <c r="A68"/>
  <c r="D67"/>
  <c r="A67"/>
  <c r="A66"/>
  <c r="A65"/>
  <c r="D64"/>
  <c r="D63" s="1"/>
  <c r="A64"/>
  <c r="A63"/>
  <c r="A62"/>
  <c r="A61"/>
  <c r="A60"/>
  <c r="A59"/>
  <c r="D56"/>
  <c r="D55" s="1"/>
  <c r="A57"/>
  <c r="A56"/>
  <c r="A55"/>
  <c r="A54"/>
  <c r="D53"/>
  <c r="A53"/>
  <c r="A52"/>
  <c r="A51"/>
  <c r="A50"/>
  <c r="A49"/>
  <c r="A48"/>
  <c r="A47"/>
  <c r="A46"/>
  <c r="D45"/>
  <c r="A45"/>
  <c r="A44"/>
  <c r="D43"/>
  <c r="A43"/>
  <c r="A42"/>
  <c r="A41"/>
  <c r="A40"/>
  <c r="A39"/>
  <c r="A38"/>
  <c r="A16"/>
  <c r="A15"/>
  <c r="A13"/>
  <c r="A12"/>
  <c r="A11"/>
  <c r="A10"/>
  <c r="A9"/>
  <c r="A8"/>
  <c r="A7"/>
  <c r="D6"/>
  <c r="D5" s="1"/>
  <c r="A6"/>
  <c r="A5"/>
  <c r="A4"/>
  <c r="A3"/>
  <c r="A108" i="6"/>
  <c r="F107"/>
  <c r="E107"/>
  <c r="A107"/>
  <c r="A106"/>
  <c r="A105"/>
  <c r="F104"/>
  <c r="E104"/>
  <c r="A104"/>
  <c r="A103"/>
  <c r="A102"/>
  <c r="A101"/>
  <c r="A100"/>
  <c r="A99"/>
  <c r="A98"/>
  <c r="A97"/>
  <c r="A96"/>
  <c r="A95"/>
  <c r="A94"/>
  <c r="A93"/>
  <c r="A92"/>
  <c r="A90"/>
  <c r="A89"/>
  <c r="A88"/>
  <c r="A87"/>
  <c r="A86"/>
  <c r="A85"/>
  <c r="A84"/>
  <c r="A83"/>
  <c r="A82"/>
  <c r="A81"/>
  <c r="A80"/>
  <c r="D78"/>
  <c r="D77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D63"/>
  <c r="A63"/>
  <c r="A62"/>
  <c r="A61"/>
  <c r="A54"/>
  <c r="A53"/>
  <c r="A52"/>
  <c r="A51"/>
  <c r="D50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A5"/>
  <c r="A4"/>
  <c r="A3"/>
  <c r="D62" l="1"/>
  <c r="D61" s="1"/>
  <c r="D47"/>
  <c r="D14"/>
  <c r="D29" i="7"/>
  <c r="D39"/>
  <c r="D47"/>
  <c r="D11"/>
  <c r="D4" s="1"/>
  <c r="D92"/>
  <c r="D91" s="1"/>
  <c r="D86" s="1"/>
  <c r="F101"/>
  <c r="F100" s="1"/>
  <c r="D72"/>
  <c r="D71" s="1"/>
  <c r="D101"/>
  <c r="D100" s="1"/>
  <c r="E101"/>
  <c r="E100" s="1"/>
  <c r="D66"/>
  <c r="D62" s="1"/>
  <c r="D4" i="6"/>
  <c r="D38" i="7" l="1"/>
  <c r="D3" s="1"/>
  <c r="D3" i="6"/>
  <c r="B13" i="2" l="1"/>
  <c r="B25"/>
  <c r="B37"/>
  <c r="F64" i="10"/>
  <c r="F13" s="1"/>
  <c r="F12" s="1"/>
  <c r="F11" s="1"/>
  <c r="C202"/>
  <c r="C201" s="1"/>
  <c r="C80" s="1"/>
  <c r="C11" s="1"/>
  <c r="D202"/>
  <c r="D201" s="1"/>
  <c r="D80" s="1"/>
  <c r="D11" s="1"/>
</calcChain>
</file>

<file path=xl/sharedStrings.xml><?xml version="1.0" encoding="utf-8"?>
<sst xmlns="http://schemas.openxmlformats.org/spreadsheetml/2006/main" count="659" uniqueCount="391">
  <si>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</si>
  <si>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</si>
  <si>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</si>
  <si>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</si>
  <si>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</si>
  <si>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</si>
  <si>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</si>
  <si>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</si>
  <si>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</si>
  <si>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</si>
  <si>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</si>
  <si>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</si>
  <si>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</si>
  <si>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</si>
  <si>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</si>
  <si>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</si>
  <si>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</si>
  <si>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</si>
  <si>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</si>
  <si>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</si>
  <si>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</si>
  <si>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</si>
  <si>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</si>
  <si>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</si>
  <si>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</si>
  <si>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</si>
  <si>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</si>
  <si>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</si>
  <si>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</si>
  <si>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</si>
  <si>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</si>
  <si>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</si>
  <si>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</si>
  <si>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</si>
  <si>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</si>
  <si>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</si>
  <si>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</si>
  <si>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</si>
  <si>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</si>
  <si>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</si>
  <si>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</si>
  <si>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</si>
  <si>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</si>
  <si>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</si>
  <si>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</si>
  <si>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</si>
  <si>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</si>
  <si>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</si>
  <si>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</si>
  <si>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</si>
  <si>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</si>
  <si>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</si>
  <si>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</si>
  <si>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</si>
  <si>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</si>
  <si>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</si>
  <si>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</si>
  <si>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</si>
  <si>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</si>
  <si>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</si>
  <si>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</si>
  <si>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</si>
  <si>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</si>
  <si>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</si>
  <si>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</si>
  <si>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</si>
  <si>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</si>
  <si>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</si>
  <si>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</si>
  <si>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</si>
  <si>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</si>
  <si>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</si>
  <si>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</si>
  <si>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</si>
  <si>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</si>
  <si>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</si>
  <si>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</si>
  <si>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</si>
  <si>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</si>
  <si>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</si>
  <si>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</si>
  <si>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</si>
  <si>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</si>
  <si>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</si>
  <si>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</si>
  <si>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</si>
  <si>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</si>
  <si>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</si>
  <si>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</si>
  <si>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</si>
  <si>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</si>
  <si>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</si>
  <si>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</si>
  <si>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</si>
  <si>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</si>
  <si>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</si>
  <si>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</si>
  <si>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</si>
  <si>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</si>
  <si>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</si>
  <si>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</si>
  <si>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</si>
  <si>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</si>
  <si>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</si>
  <si>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</si>
  <si>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</si>
  <si>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</si>
  <si>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</si>
  <si>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</si>
  <si>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</si>
  <si>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</si>
  <si>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</si>
  <si>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</si>
  <si>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</si>
  <si>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</si>
  <si>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</si>
  <si>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</si>
  <si>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</si>
  <si>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</si>
  <si>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</si>
  <si>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</si>
  <si>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</si>
  <si>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</si>
  <si>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</si>
  <si>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</si>
  <si>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</si>
  <si>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</si>
  <si>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</si>
  <si>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</si>
  <si>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</si>
  <si>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</si>
  <si>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</si>
  <si>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</si>
  <si>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</si>
  <si>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</si>
  <si>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</si>
  <si>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</si>
  <si>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</si>
  <si>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</si>
  <si>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</si>
  <si>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</si>
  <si>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</si>
  <si>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</si>
  <si>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</si>
  <si>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</si>
  <si>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</si>
  <si>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</si>
  <si>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</si>
  <si>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</si>
  <si>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</si>
  <si>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</si>
  <si>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</si>
  <si>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</si>
  <si>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</si>
  <si>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</si>
  <si>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</si>
  <si>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</si>
  <si>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</si>
  <si>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</si>
  <si>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</si>
  <si>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</si>
  <si>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</si>
  <si>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</si>
  <si>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</si>
  <si>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</si>
  <si>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</si>
  <si>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</si>
  <si>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</si>
  <si>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</si>
  <si>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</si>
  <si>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</si>
  <si>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</si>
  <si>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</si>
  <si>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</si>
  <si>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</si>
  <si>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</si>
  <si>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</si>
  <si>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</si>
  <si>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</si>
  <si>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</si>
  <si>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</si>
  <si>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</si>
  <si>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</si>
  <si>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</si>
  <si>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</si>
  <si>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</si>
  <si>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</si>
  <si>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</si>
  <si>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</si>
  <si>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</si>
  <si>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</si>
  <si>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</si>
  <si>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</si>
  <si>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</si>
  <si>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</si>
  <si>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</si>
  <si>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</si>
  <si>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</si>
  <si>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</si>
  <si>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</si>
  <si>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</si>
  <si>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</si>
  <si>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</si>
  <si>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</si>
  <si>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</si>
  <si>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</si>
  <si>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</si>
  <si>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</si>
  <si>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</si>
  <si>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</si>
  <si>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</si>
  <si>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</si>
  <si>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</si>
  <si>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</si>
  <si>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</si>
  <si>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</si>
  <si>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</si>
  <si>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</si>
  <si>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</si>
  <si>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</si>
  <si>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</si>
  <si>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</si>
  <si>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</si>
  <si>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</si>
  <si>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</si>
  <si>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</si>
  <si>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</si>
  <si>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</si>
  <si>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</si>
  <si>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</si>
  <si>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</si>
  <si>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</si>
  <si>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</si>
  <si>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</si>
  <si>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</si>
  <si>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</si>
  <si>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</si>
  <si>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</si>
  <si>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</si>
  <si>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</si>
  <si>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</si>
  <si>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</si>
  <si>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</si>
  <si>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</si>
  <si>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</si>
  <si>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</si>
  <si>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</si>
  <si>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</si>
  <si>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</si>
  <si>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</si>
  <si>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</si>
  <si>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</si>
  <si>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</si>
  <si>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</si>
  <si>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</si>
  <si>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</si>
  <si>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</si>
  <si>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</si>
  <si>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</si>
  <si>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</si>
  <si>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</si>
  <si>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</si>
  <si>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</si>
  <si>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</si>
  <si>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</si>
  <si>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</si>
  <si>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</si>
  <si>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</si>
  <si>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</si>
  <si>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</si>
  <si>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</si>
  <si>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</si>
  <si>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</si>
  <si>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</si>
  <si>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</si>
  <si>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</si>
  <si>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</si>
  <si>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</si>
  <si>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</si>
  <si>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</si>
  <si>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</si>
  <si>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</si>
  <si>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</si>
  <si>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</si>
  <si>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</si>
  <si>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</si>
  <si>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</si>
  <si>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</si>
  <si>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</si>
  <si>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</si>
  <si>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</si>
  <si>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</si>
  <si>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</si>
  <si>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</si>
  <si>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</si>
  <si>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</si>
  <si>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</si>
  <si>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</si>
  <si>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</si>
  <si>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</si>
  <si>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</si>
  <si>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</si>
  <si>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</si>
  <si>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</si>
  <si>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</si>
  <si>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</si>
  <si>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</si>
  <si>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</si>
  <si>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</si>
  <si>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</si>
  <si>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</si>
  <si>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</si>
  <si>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</si>
  <si>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</si>
  <si>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</si>
  <si>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</si>
  <si>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</si>
  <si>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</si>
  <si>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</si>
  <si>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</si>
  <si>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</si>
  <si>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</si>
  <si>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</si>
  <si>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</si>
  <si>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</si>
  <si>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</si>
  <si>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</si>
  <si>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</si>
  <si>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</si>
  <si>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</si>
  <si>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</si>
  <si>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</si>
  <si>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</si>
  <si>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Projekcija 2020.</t>
  </si>
  <si>
    <t>2020.</t>
  </si>
  <si>
    <t>Ukupno prihodi i primici za 2020.</t>
  </si>
  <si>
    <t>PROJEKCIJA PLANA ZA 2020.</t>
  </si>
  <si>
    <t>Projekcija plana
za 2020.</t>
  </si>
  <si>
    <t>Projekcija plana 
za 2021.</t>
  </si>
  <si>
    <t>2021.</t>
  </si>
  <si>
    <t>PROJEKCIJA PLANA ZA 2021.</t>
  </si>
  <si>
    <t>Plan 2019.</t>
  </si>
  <si>
    <t>Projekcija 2021.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</si>
  <si>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</si>
  <si>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</si>
  <si>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</si>
  <si>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</si>
  <si>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</si>
  <si>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</si>
  <si>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</si>
  <si>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</si>
  <si>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</si>
  <si>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</si>
  <si>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Produženi boravak učenika putnika</t>
  </si>
  <si>
    <t>Sufinanciranje pomoćnika u nastavi</t>
  </si>
  <si>
    <t>Program za poticanje dodatnog odgojno-obrazovnog stvaralaštva</t>
  </si>
  <si>
    <t>Natjecanja i smotre</t>
  </si>
  <si>
    <t>Opremanje ustanova školstva</t>
  </si>
  <si>
    <t>Izgradnja i rekonsrukcija objekata školstva</t>
  </si>
  <si>
    <t>Sufinanciranje cijene usluge, participacije i slično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</si>
  <si>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</si>
  <si>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</si>
  <si>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</si>
  <si>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Projekt "Školska shema" - EU</t>
  </si>
  <si>
    <t>Ukupno prihodi i primici za 2021.</t>
  </si>
  <si>
    <t>Program
 5503</t>
  </si>
  <si>
    <t>A550301</t>
  </si>
  <si>
    <t>Program
5502</t>
  </si>
  <si>
    <t>ZAKONSKI STANDARD UČENIČKIH DOMOVA</t>
  </si>
  <si>
    <t xml:space="preserve">PROGRAMI IZNAD ZAKONSKOG STANDARDA SREDNJOŠKOLSKIH USTANOVA  </t>
  </si>
  <si>
    <t>A550203</t>
  </si>
  <si>
    <t>A550209</t>
  </si>
  <si>
    <t>Korisnik:</t>
  </si>
  <si>
    <t>UČENIČKI DOM KVARNER</t>
  </si>
  <si>
    <t>Lokacija
908:</t>
  </si>
  <si>
    <t>Primorsko goranska županija</t>
  </si>
  <si>
    <t>Funkcija
0960:</t>
  </si>
  <si>
    <t>Dodatne usluge u obrazovanju</t>
  </si>
  <si>
    <t>Razdjel 5:</t>
  </si>
  <si>
    <t>Upravni odjel za odgoj i obrazovanje</t>
  </si>
  <si>
    <t>Glava 5-5:</t>
  </si>
  <si>
    <t>Županijske ustanove srednjeg školstva</t>
  </si>
  <si>
    <t>Plaće</t>
  </si>
  <si>
    <t>FINANCIJSKI PLAN UČENIČKOG DOMA KVARNER ZA 2019. I                                                                                                                                                PROJEKCIJE PLANA ZA  2020. I 2021. GODINU</t>
  </si>
  <si>
    <t>Financijski plan 
za 2019.</t>
  </si>
  <si>
    <t>U Rijeci, 27.12.2018.</t>
  </si>
  <si>
    <t>Klasa: 003-06/18-01/23</t>
  </si>
  <si>
    <t>Predsjednik Domskog odbora</t>
  </si>
  <si>
    <t xml:space="preserve">Zlatko Jeličić, prof. </t>
  </si>
  <si>
    <t>FINANCIJSKI PLAN ZA 2019.</t>
  </si>
  <si>
    <t>Urbroj: 2170-56-01-18-04</t>
  </si>
</sst>
</file>

<file path=xl/styles.xml><?xml version="1.0" encoding="utf-8"?>
<styleSheet xmlns="http://schemas.openxmlformats.org/spreadsheetml/2006/main">
  <fonts count="5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7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9" fillId="0" borderId="25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3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3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3" xfId="42" applyFont="1" applyFill="1" applyBorder="1" applyAlignment="1">
      <alignment horizontal="left" vertical="center" wrapText="1"/>
    </xf>
    <xf numFmtId="0" fontId="18" fillId="20" borderId="33" xfId="42" applyFont="1" applyFill="1" applyBorder="1" applyAlignment="1">
      <alignment horizontal="left" vertical="center" wrapText="1"/>
    </xf>
    <xf numFmtId="0" fontId="19" fillId="0" borderId="32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2" xfId="42" applyFont="1" applyBorder="1" applyAlignment="1">
      <alignment horizontal="center" vertical="center" wrapText="1"/>
    </xf>
    <xf numFmtId="4" fontId="38" fillId="20" borderId="33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3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3" xfId="42" applyFont="1" applyFill="1" applyBorder="1" applyAlignment="1">
      <alignment horizontal="left" wrapText="1" indent="4"/>
    </xf>
    <xf numFmtId="4" fontId="35" fillId="20" borderId="33" xfId="42" applyNumberFormat="1" applyFont="1" applyFill="1" applyBorder="1" applyAlignment="1">
      <alignment horizontal="right" wrapText="1"/>
    </xf>
    <xf numFmtId="4" fontId="43" fillId="20" borderId="33" xfId="42" applyNumberFormat="1" applyFont="1" applyFill="1" applyBorder="1" applyAlignment="1">
      <alignment horizontal="right" wrapText="1"/>
    </xf>
    <xf numFmtId="4" fontId="38" fillId="20" borderId="33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0" fontId="44" fillId="20" borderId="33" xfId="42" applyFont="1" applyFill="1" applyBorder="1" applyAlignment="1">
      <alignment horizontal="left" wrapText="1" indent="5"/>
    </xf>
    <xf numFmtId="0" fontId="45" fillId="20" borderId="33" xfId="42" applyFont="1" applyFill="1" applyBorder="1" applyAlignment="1">
      <alignment horizontal="left" wrapText="1" indent="5"/>
    </xf>
    <xf numFmtId="4" fontId="43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3" xfId="42" applyFont="1" applyFill="1" applyBorder="1" applyAlignment="1">
      <alignment horizontal="left" vertical="center" wrapText="1"/>
    </xf>
    <xf numFmtId="4" fontId="39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3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3" xfId="42" applyFont="1" applyFill="1" applyBorder="1" applyAlignment="1">
      <alignment vertical="center" wrapText="1"/>
    </xf>
    <xf numFmtId="0" fontId="35" fillId="0" borderId="32" xfId="42" applyFont="1" applyBorder="1" applyAlignment="1">
      <alignment horizontal="left" vertical="center" wrapText="1"/>
    </xf>
    <xf numFmtId="0" fontId="35" fillId="20" borderId="33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3" xfId="42" applyFont="1" applyFill="1" applyBorder="1" applyAlignment="1">
      <alignment horizontal="left" wrapText="1"/>
    </xf>
    <xf numFmtId="0" fontId="37" fillId="20" borderId="33" xfId="42" applyFont="1" applyFill="1" applyBorder="1" applyAlignment="1">
      <alignment horizontal="left" wrapText="1"/>
    </xf>
    <xf numFmtId="0" fontId="40" fillId="20" borderId="33" xfId="42" applyFont="1" applyFill="1" applyBorder="1" applyAlignment="1">
      <alignment horizontal="left" wrapText="1"/>
    </xf>
    <xf numFmtId="0" fontId="35" fillId="0" borderId="32" xfId="42" applyFont="1" applyBorder="1" applyAlignment="1">
      <alignment vertical="center" wrapText="1"/>
    </xf>
    <xf numFmtId="0" fontId="35" fillId="20" borderId="33" xfId="42" applyFont="1" applyFill="1" applyBorder="1" applyAlignment="1">
      <alignment wrapText="1"/>
    </xf>
    <xf numFmtId="0" fontId="44" fillId="20" borderId="33" xfId="42" applyFont="1" applyFill="1" applyBorder="1" applyAlignment="1">
      <alignment wrapText="1"/>
    </xf>
    <xf numFmtId="0" fontId="45" fillId="20" borderId="33" xfId="42" applyFont="1" applyFill="1" applyBorder="1" applyAlignment="1">
      <alignment wrapText="1"/>
    </xf>
    <xf numFmtId="0" fontId="24" fillId="22" borderId="15" xfId="0" applyNumberFormat="1" applyFont="1" applyFill="1" applyBorder="1" applyAlignment="1" applyProtection="1">
      <alignment horizontal="center" vertical="center" wrapText="1"/>
    </xf>
    <xf numFmtId="0" fontId="23" fillId="22" borderId="15" xfId="0" applyNumberFormat="1" applyFont="1" applyFill="1" applyBorder="1" applyAlignment="1" applyProtection="1">
      <alignment horizontal="center" vertical="center" wrapText="1"/>
    </xf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29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6" fillId="25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5" borderId="29" xfId="0" applyFont="1" applyFill="1" applyBorder="1" applyAlignment="1">
      <alignment horizontal="left"/>
    </xf>
    <xf numFmtId="0" fontId="18" fillId="25" borderId="14" xfId="0" applyNumberFormat="1" applyFont="1" applyFill="1" applyBorder="1" applyAlignment="1" applyProtection="1"/>
    <xf numFmtId="3" fontId="26" fillId="0" borderId="15" xfId="0" applyNumberFormat="1" applyFont="1" applyBorder="1" applyAlignment="1">
      <alignment horizontal="right"/>
    </xf>
    <xf numFmtId="3" fontId="26" fillId="25" borderId="15" xfId="0" applyNumberFormat="1" applyFont="1" applyFill="1" applyBorder="1" applyAlignment="1" applyProtection="1">
      <alignment horizontal="right" wrapText="1"/>
    </xf>
    <xf numFmtId="3" fontId="26" fillId="21" borderId="29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5" borderId="29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3" fillId="0" borderId="0" xfId="42" applyFont="1" applyAlignment="1">
      <alignment horizontal="left" indent="1"/>
    </xf>
    <xf numFmtId="0" fontId="24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4" fontId="22" fillId="0" borderId="21" xfId="0" applyNumberFormat="1" applyFont="1" applyFill="1" applyBorder="1" applyAlignment="1" applyProtection="1"/>
    <xf numFmtId="4" fontId="22" fillId="21" borderId="21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21" xfId="0" applyNumberFormat="1" applyFont="1" applyFill="1" applyBorder="1" applyAlignment="1" applyProtection="1"/>
    <xf numFmtId="4" fontId="24" fillId="21" borderId="21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6" borderId="21" xfId="0" applyNumberFormat="1" applyFont="1" applyFill="1" applyBorder="1" applyAlignment="1" applyProtection="1">
      <alignment wrapText="1"/>
    </xf>
    <xf numFmtId="4" fontId="24" fillId="22" borderId="21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wrapText="1"/>
    </xf>
    <xf numFmtId="0" fontId="24" fillId="21" borderId="21" xfId="0" applyNumberFormat="1" applyFont="1" applyFill="1" applyBorder="1" applyAlignment="1" applyProtection="1">
      <alignment horizontal="center"/>
    </xf>
    <xf numFmtId="0" fontId="24" fillId="21" borderId="21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>
      <alignment horizontal="center"/>
    </xf>
    <xf numFmtId="49" fontId="34" fillId="0" borderId="36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6" xfId="0" applyNumberFormat="1" applyFont="1" applyFill="1" applyBorder="1" applyAlignment="1" applyProtection="1">
      <alignment horizontal="left" vertical="center" shrinkToFit="1"/>
      <protection hidden="1"/>
    </xf>
    <xf numFmtId="4" fontId="22" fillId="22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" fontId="19" fillId="19" borderId="24" xfId="0" applyNumberFormat="1" applyFont="1" applyFill="1" applyBorder="1" applyAlignment="1">
      <alignment horizontal="left" wrapText="1"/>
    </xf>
    <xf numFmtId="0" fontId="18" fillId="0" borderId="19" xfId="0" applyFont="1" applyBorder="1" applyAlignment="1">
      <alignment horizontal="left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4" fontId="33" fillId="0" borderId="0" xfId="42" applyNumberFormat="1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4" fontId="31" fillId="0" borderId="0" xfId="42" applyNumberFormat="1" applyFont="1" applyAlignment="1">
      <alignment horizontal="left" indent="1"/>
    </xf>
    <xf numFmtId="4" fontId="24" fillId="0" borderId="21" xfId="0" applyNumberFormat="1" applyFont="1" applyFill="1" applyBorder="1" applyAlignment="1" applyProtection="1">
      <alignment vertical="center"/>
    </xf>
    <xf numFmtId="4" fontId="24" fillId="21" borderId="21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4" fontId="22" fillId="0" borderId="21" xfId="0" applyNumberFormat="1" applyFont="1" applyFill="1" applyBorder="1" applyAlignment="1" applyProtection="1">
      <alignment vertical="center"/>
    </xf>
    <xf numFmtId="49" fontId="56" fillId="0" borderId="0" xfId="42" applyNumberFormat="1" applyFont="1" applyAlignment="1">
      <alignment horizontal="left" indent="1"/>
    </xf>
    <xf numFmtId="49" fontId="57" fillId="0" borderId="0" xfId="42" applyNumberFormat="1" applyFont="1" applyAlignment="1">
      <alignment horizontal="left" indent="1"/>
    </xf>
    <xf numFmtId="3" fontId="18" fillId="0" borderId="20" xfId="0" applyNumberFormat="1" applyFont="1" applyBorder="1" applyAlignment="1">
      <alignment horizontal="right" vertical="center" wrapText="1"/>
    </xf>
    <xf numFmtId="0" fontId="22" fillId="0" borderId="21" xfId="0" applyNumberFormat="1" applyFont="1" applyFill="1" applyBorder="1" applyAlignment="1" applyProtection="1">
      <alignment horizontal="center" vertical="center"/>
    </xf>
    <xf numFmtId="4" fontId="22" fillId="21" borderId="21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vertical="center"/>
    </xf>
    <xf numFmtId="3" fontId="18" fillId="0" borderId="25" xfId="0" applyNumberFormat="1" applyFont="1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24" fillId="26" borderId="21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horizontal="center" vertical="center"/>
    </xf>
    <xf numFmtId="0" fontId="24" fillId="0" borderId="21" xfId="0" applyNumberFormat="1" applyFont="1" applyFill="1" applyBorder="1" applyAlignment="1" applyProtection="1"/>
    <xf numFmtId="4" fontId="22" fillId="27" borderId="21" xfId="0" applyNumberFormat="1" applyFont="1" applyFill="1" applyBorder="1" applyAlignment="1" applyProtection="1"/>
    <xf numFmtId="49" fontId="34" fillId="0" borderId="36" xfId="44" applyNumberFormat="1" applyFont="1" applyFill="1" applyBorder="1" applyAlignment="1" applyProtection="1">
      <alignment horizontal="center" vertical="center" wrapText="1"/>
      <protection hidden="1"/>
    </xf>
    <xf numFmtId="0" fontId="24" fillId="21" borderId="38" xfId="0" applyNumberFormat="1" applyFont="1" applyFill="1" applyBorder="1" applyAlignment="1" applyProtection="1">
      <alignment horizontal="center"/>
    </xf>
    <xf numFmtId="0" fontId="24" fillId="22" borderId="38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>
      <alignment horizontal="center"/>
    </xf>
    <xf numFmtId="49" fontId="34" fillId="0" borderId="39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20" xfId="0" applyNumberFormat="1" applyFont="1" applyFill="1" applyBorder="1" applyAlignment="1" applyProtection="1"/>
    <xf numFmtId="4" fontId="22" fillId="0" borderId="20" xfId="0" applyNumberFormat="1" applyFont="1" applyFill="1" applyBorder="1" applyAlignment="1" applyProtection="1">
      <alignment vertical="center"/>
    </xf>
    <xf numFmtId="4" fontId="24" fillId="21" borderId="20" xfId="0" applyNumberFormat="1" applyFont="1" applyFill="1" applyBorder="1" applyAlignment="1" applyProtection="1"/>
    <xf numFmtId="4" fontId="24" fillId="22" borderId="20" xfId="0" applyNumberFormat="1" applyFont="1" applyFill="1" applyBorder="1" applyAlignment="1" applyProtection="1"/>
    <xf numFmtId="4" fontId="22" fillId="0" borderId="20" xfId="0" applyNumberFormat="1" applyFont="1" applyFill="1" applyBorder="1" applyAlignment="1" applyProtection="1"/>
    <xf numFmtId="0" fontId="24" fillId="21" borderId="38" xfId="0" applyNumberFormat="1" applyFont="1" applyFill="1" applyBorder="1" applyAlignment="1" applyProtection="1">
      <alignment wrapText="1"/>
    </xf>
    <xf numFmtId="0" fontId="19" fillId="22" borderId="38" xfId="0" applyNumberFormat="1" applyFont="1" applyFill="1" applyBorder="1" applyAlignment="1" applyProtection="1">
      <alignment wrapText="1"/>
    </xf>
    <xf numFmtId="0" fontId="24" fillId="22" borderId="38" xfId="0" applyNumberFormat="1" applyFont="1" applyFill="1" applyBorder="1" applyAlignment="1" applyProtection="1">
      <alignment wrapText="1"/>
    </xf>
    <xf numFmtId="0" fontId="24" fillId="0" borderId="38" xfId="0" applyNumberFormat="1" applyFont="1" applyFill="1" applyBorder="1" applyAlignment="1" applyProtection="1">
      <alignment wrapText="1"/>
    </xf>
    <xf numFmtId="0" fontId="22" fillId="0" borderId="38" xfId="0" applyNumberFormat="1" applyFont="1" applyFill="1" applyBorder="1" applyAlignment="1" applyProtection="1">
      <alignment horizontal="center"/>
    </xf>
    <xf numFmtId="0" fontId="22" fillId="0" borderId="38" xfId="0" applyNumberFormat="1" applyFont="1" applyFill="1" applyBorder="1" applyAlignment="1" applyProtection="1">
      <alignment wrapText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19" fillId="0" borderId="38" xfId="0" applyNumberFormat="1" applyFont="1" applyFill="1" applyBorder="1" applyAlignment="1" applyProtection="1">
      <alignment vertical="center" wrapText="1"/>
    </xf>
    <xf numFmtId="4" fontId="24" fillId="0" borderId="20" xfId="0" applyNumberFormat="1" applyFont="1" applyFill="1" applyBorder="1" applyAlignment="1" applyProtection="1">
      <alignment vertical="center"/>
    </xf>
    <xf numFmtId="0" fontId="24" fillId="21" borderId="38" xfId="0" applyNumberFormat="1" applyFont="1" applyFill="1" applyBorder="1" applyAlignment="1" applyProtection="1">
      <alignment horizontal="center" vertical="center"/>
    </xf>
    <xf numFmtId="0" fontId="24" fillId="21" borderId="38" xfId="0" applyNumberFormat="1" applyFont="1" applyFill="1" applyBorder="1" applyAlignment="1" applyProtection="1">
      <alignment vertical="center" wrapText="1"/>
    </xf>
    <xf numFmtId="4" fontId="24" fillId="21" borderId="20" xfId="0" applyNumberFormat="1" applyFont="1" applyFill="1" applyBorder="1" applyAlignment="1" applyProtection="1">
      <alignment vertical="center"/>
    </xf>
    <xf numFmtId="4" fontId="24" fillId="21" borderId="0" xfId="0" applyNumberFormat="1" applyFont="1" applyFill="1" applyBorder="1" applyAlignment="1" applyProtection="1">
      <alignment vertical="center"/>
    </xf>
    <xf numFmtId="0" fontId="24" fillId="21" borderId="0" xfId="0" applyNumberFormat="1" applyFont="1" applyFill="1" applyBorder="1" applyAlignment="1" applyProtection="1">
      <alignment vertical="center"/>
    </xf>
    <xf numFmtId="0" fontId="30" fillId="0" borderId="21" xfId="0" applyNumberFormat="1" applyFont="1" applyFill="1" applyBorder="1" applyAlignment="1" applyProtection="1">
      <alignment wrapText="1"/>
    </xf>
    <xf numFmtId="0" fontId="30" fillId="0" borderId="38" xfId="0" applyNumberFormat="1" applyFont="1" applyFill="1" applyBorder="1" applyAlignment="1" applyProtection="1">
      <alignment wrapText="1"/>
    </xf>
    <xf numFmtId="0" fontId="30" fillId="0" borderId="38" xfId="0" applyNumberFormat="1" applyFont="1" applyFill="1" applyBorder="1" applyAlignment="1" applyProtection="1">
      <alignment vertical="center" wrapText="1"/>
    </xf>
    <xf numFmtId="49" fontId="55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5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NumberFormat="1" applyFont="1" applyFill="1" applyBorder="1" applyAlignment="1" applyProtection="1">
      <alignment vertical="center" wrapText="1"/>
    </xf>
    <xf numFmtId="0" fontId="24" fillId="22" borderId="38" xfId="0" applyNumberFormat="1" applyFont="1" applyFill="1" applyBorder="1" applyAlignment="1" applyProtection="1">
      <alignment horizontal="center" vertical="center"/>
    </xf>
    <xf numFmtId="0" fontId="24" fillId="22" borderId="38" xfId="0" applyNumberFormat="1" applyFont="1" applyFill="1" applyBorder="1" applyAlignment="1" applyProtection="1">
      <alignment vertical="center" wrapText="1"/>
    </xf>
    <xf numFmtId="4" fontId="24" fillId="22" borderId="20" xfId="0" applyNumberFormat="1" applyFont="1" applyFill="1" applyBorder="1" applyAlignment="1" applyProtection="1">
      <alignment vertical="center"/>
    </xf>
    <xf numFmtId="4" fontId="24" fillId="22" borderId="21" xfId="0" applyNumberFormat="1" applyFont="1" applyFill="1" applyBorder="1" applyAlignment="1" applyProtection="1">
      <alignment vertical="center"/>
    </xf>
    <xf numFmtId="0" fontId="24" fillId="26" borderId="21" xfId="0" applyNumberFormat="1" applyFont="1" applyFill="1" applyBorder="1" applyAlignment="1" applyProtection="1">
      <alignment vertical="center" wrapText="1"/>
    </xf>
    <xf numFmtId="0" fontId="24" fillId="22" borderId="21" xfId="0" applyNumberFormat="1" applyFont="1" applyFill="1" applyBorder="1" applyAlignment="1" applyProtection="1">
      <alignment horizontal="center" vertical="center"/>
    </xf>
    <xf numFmtId="0" fontId="19" fillId="22" borderId="21" xfId="0" applyNumberFormat="1" applyFont="1" applyFill="1" applyBorder="1" applyAlignment="1" applyProtection="1">
      <alignment vertical="center" wrapText="1"/>
    </xf>
    <xf numFmtId="0" fontId="20" fillId="0" borderId="21" xfId="0" applyNumberFormat="1" applyFont="1" applyFill="1" applyBorder="1" applyAlignment="1" applyProtection="1">
      <alignment wrapText="1"/>
    </xf>
    <xf numFmtId="0" fontId="20" fillId="0" borderId="21" xfId="0" applyNumberFormat="1" applyFont="1" applyFill="1" applyBorder="1" applyAlignment="1" applyProtection="1">
      <alignment vertical="center" wrapText="1"/>
    </xf>
    <xf numFmtId="0" fontId="22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9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26" fillId="25" borderId="29" xfId="0" applyNumberFormat="1" applyFont="1" applyFill="1" applyBorder="1" applyAlignment="1" applyProtection="1">
      <alignment horizontal="left" wrapText="1"/>
    </xf>
    <xf numFmtId="0" fontId="26" fillId="25" borderId="14" xfId="0" applyNumberFormat="1" applyFont="1" applyFill="1" applyBorder="1" applyAlignment="1" applyProtection="1">
      <alignment horizontal="left" wrapText="1"/>
    </xf>
    <xf numFmtId="0" fontId="26" fillId="25" borderId="35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29" xfId="0" applyNumberFormat="1" applyFont="1" applyFill="1" applyBorder="1" applyAlignment="1" applyProtection="1">
      <alignment horizontal="left" wrapText="1"/>
    </xf>
    <xf numFmtId="0" fontId="29" fillId="25" borderId="14" xfId="0" applyNumberFormat="1" applyFont="1" applyFill="1" applyBorder="1" applyAlignment="1" applyProtection="1">
      <alignment wrapText="1"/>
    </xf>
    <xf numFmtId="0" fontId="18" fillId="25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28" fillId="0" borderId="29" xfId="0" quotePrefix="1" applyFont="1" applyFill="1" applyBorder="1" applyAlignment="1">
      <alignment horizontal="left"/>
    </xf>
    <xf numFmtId="0" fontId="28" fillId="0" borderId="29" xfId="0" quotePrefix="1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/>
    </xf>
    <xf numFmtId="0" fontId="28" fillId="25" borderId="29" xfId="0" quotePrefix="1" applyNumberFormat="1" applyFont="1" applyFill="1" applyBorder="1" applyAlignment="1" applyProtection="1">
      <alignment horizontal="left" wrapText="1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5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3" fontId="22" fillId="0" borderId="40" xfId="0" applyNumberFormat="1" applyFont="1" applyFill="1" applyBorder="1" applyAlignment="1" applyProtection="1">
      <alignment horizontal="center"/>
    </xf>
    <xf numFmtId="0" fontId="24" fillId="0" borderId="31" xfId="0" quotePrefix="1" applyNumberFormat="1" applyFont="1" applyFill="1" applyBorder="1" applyAlignment="1" applyProtection="1">
      <alignment horizontal="left" wrapText="1"/>
    </xf>
    <xf numFmtId="0" fontId="22" fillId="0" borderId="31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51" fillId="0" borderId="31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CCFF"/>
      <color rgb="FFCCCC00"/>
      <color rgb="FFCCFFFF"/>
      <color rgb="FFCCFFCC"/>
      <color rgb="FFFFFFCC"/>
      <color rgb="FFCC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14</xdr:row>
      <xdr:rowOff>22860</xdr:rowOff>
    </xdr:from>
    <xdr:to>
      <xdr:col>1</xdr:col>
      <xdr:colOff>0</xdr:colOff>
      <xdr:row>16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14</xdr:row>
      <xdr:rowOff>22860</xdr:rowOff>
    </xdr:from>
    <xdr:to>
      <xdr:col>0</xdr:col>
      <xdr:colOff>1089660</xdr:colOff>
      <xdr:row>16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26</xdr:row>
      <xdr:rowOff>22860</xdr:rowOff>
    </xdr:from>
    <xdr:to>
      <xdr:col>1</xdr:col>
      <xdr:colOff>0</xdr:colOff>
      <xdr:row>28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26</xdr:row>
      <xdr:rowOff>22860</xdr:rowOff>
    </xdr:from>
    <xdr:to>
      <xdr:col>0</xdr:col>
      <xdr:colOff>1089660</xdr:colOff>
      <xdr:row>28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"/>
  <sheetViews>
    <sheetView tabSelected="1" view="pageBreakPreview" topLeftCell="A7" zoomScaleNormal="100" zoomScaleSheetLayoutView="100" workbookViewId="0">
      <selection activeCell="E30" sqref="E30"/>
    </sheetView>
  </sheetViews>
  <sheetFormatPr defaultColWidth="11.44140625" defaultRowHeight="13.2"/>
  <cols>
    <col min="1" max="2" width="4.33203125" style="42" customWidth="1"/>
    <col min="3" max="3" width="5.5546875" style="42" customWidth="1"/>
    <col min="4" max="4" width="5.33203125" style="35" customWidth="1"/>
    <col min="5" max="5" width="44.6640625" style="42" customWidth="1"/>
    <col min="6" max="6" width="15.88671875" style="42" bestFit="1" customWidth="1"/>
    <col min="7" max="7" width="17.33203125" style="42" customWidth="1"/>
    <col min="8" max="8" width="16.6640625" style="42" customWidth="1"/>
    <col min="9" max="9" width="11.44140625" style="42"/>
    <col min="10" max="10" width="16.33203125" style="42" bestFit="1" customWidth="1"/>
    <col min="11" max="11" width="21.6640625" style="42" bestFit="1" customWidth="1"/>
    <col min="12" max="256" width="11.44140625" style="42"/>
    <col min="257" max="258" width="4.33203125" style="42" customWidth="1"/>
    <col min="259" max="259" width="5.5546875" style="42" customWidth="1"/>
    <col min="260" max="260" width="5.33203125" style="42" customWidth="1"/>
    <col min="261" max="261" width="44.6640625" style="42" customWidth="1"/>
    <col min="262" max="262" width="15.88671875" style="42" bestFit="1" customWidth="1"/>
    <col min="263" max="263" width="17.33203125" style="42" customWidth="1"/>
    <col min="264" max="264" width="16.6640625" style="42" customWidth="1"/>
    <col min="265" max="265" width="11.44140625" style="42"/>
    <col min="266" max="266" width="16.33203125" style="42" bestFit="1" customWidth="1"/>
    <col min="267" max="267" width="21.6640625" style="42" bestFit="1" customWidth="1"/>
    <col min="268" max="512" width="11.44140625" style="42"/>
    <col min="513" max="514" width="4.33203125" style="42" customWidth="1"/>
    <col min="515" max="515" width="5.5546875" style="42" customWidth="1"/>
    <col min="516" max="516" width="5.33203125" style="42" customWidth="1"/>
    <col min="517" max="517" width="44.6640625" style="42" customWidth="1"/>
    <col min="518" max="518" width="15.88671875" style="42" bestFit="1" customWidth="1"/>
    <col min="519" max="519" width="17.33203125" style="42" customWidth="1"/>
    <col min="520" max="520" width="16.6640625" style="42" customWidth="1"/>
    <col min="521" max="521" width="11.44140625" style="42"/>
    <col min="522" max="522" width="16.33203125" style="42" bestFit="1" customWidth="1"/>
    <col min="523" max="523" width="21.6640625" style="42" bestFit="1" customWidth="1"/>
    <col min="524" max="768" width="11.44140625" style="42"/>
    <col min="769" max="770" width="4.33203125" style="42" customWidth="1"/>
    <col min="771" max="771" width="5.5546875" style="42" customWidth="1"/>
    <col min="772" max="772" width="5.33203125" style="42" customWidth="1"/>
    <col min="773" max="773" width="44.6640625" style="42" customWidth="1"/>
    <col min="774" max="774" width="15.88671875" style="42" bestFit="1" customWidth="1"/>
    <col min="775" max="775" width="17.33203125" style="42" customWidth="1"/>
    <col min="776" max="776" width="16.6640625" style="42" customWidth="1"/>
    <col min="777" max="777" width="11.44140625" style="42"/>
    <col min="778" max="778" width="16.33203125" style="42" bestFit="1" customWidth="1"/>
    <col min="779" max="779" width="21.6640625" style="42" bestFit="1" customWidth="1"/>
    <col min="780" max="1024" width="11.44140625" style="42"/>
    <col min="1025" max="1026" width="4.33203125" style="42" customWidth="1"/>
    <col min="1027" max="1027" width="5.5546875" style="42" customWidth="1"/>
    <col min="1028" max="1028" width="5.33203125" style="42" customWidth="1"/>
    <col min="1029" max="1029" width="44.6640625" style="42" customWidth="1"/>
    <col min="1030" max="1030" width="15.88671875" style="42" bestFit="1" customWidth="1"/>
    <col min="1031" max="1031" width="17.33203125" style="42" customWidth="1"/>
    <col min="1032" max="1032" width="16.6640625" style="42" customWidth="1"/>
    <col min="1033" max="1033" width="11.44140625" style="42"/>
    <col min="1034" max="1034" width="16.33203125" style="42" bestFit="1" customWidth="1"/>
    <col min="1035" max="1035" width="21.6640625" style="42" bestFit="1" customWidth="1"/>
    <col min="1036" max="1280" width="11.44140625" style="42"/>
    <col min="1281" max="1282" width="4.33203125" style="42" customWidth="1"/>
    <col min="1283" max="1283" width="5.5546875" style="42" customWidth="1"/>
    <col min="1284" max="1284" width="5.33203125" style="42" customWidth="1"/>
    <col min="1285" max="1285" width="44.6640625" style="42" customWidth="1"/>
    <col min="1286" max="1286" width="15.88671875" style="42" bestFit="1" customWidth="1"/>
    <col min="1287" max="1287" width="17.33203125" style="42" customWidth="1"/>
    <col min="1288" max="1288" width="16.6640625" style="42" customWidth="1"/>
    <col min="1289" max="1289" width="11.44140625" style="42"/>
    <col min="1290" max="1290" width="16.33203125" style="42" bestFit="1" customWidth="1"/>
    <col min="1291" max="1291" width="21.6640625" style="42" bestFit="1" customWidth="1"/>
    <col min="1292" max="1536" width="11.44140625" style="42"/>
    <col min="1537" max="1538" width="4.33203125" style="42" customWidth="1"/>
    <col min="1539" max="1539" width="5.5546875" style="42" customWidth="1"/>
    <col min="1540" max="1540" width="5.33203125" style="42" customWidth="1"/>
    <col min="1541" max="1541" width="44.6640625" style="42" customWidth="1"/>
    <col min="1542" max="1542" width="15.88671875" style="42" bestFit="1" customWidth="1"/>
    <col min="1543" max="1543" width="17.33203125" style="42" customWidth="1"/>
    <col min="1544" max="1544" width="16.6640625" style="42" customWidth="1"/>
    <col min="1545" max="1545" width="11.44140625" style="42"/>
    <col min="1546" max="1546" width="16.33203125" style="42" bestFit="1" customWidth="1"/>
    <col min="1547" max="1547" width="21.6640625" style="42" bestFit="1" customWidth="1"/>
    <col min="1548" max="1792" width="11.44140625" style="42"/>
    <col min="1793" max="1794" width="4.33203125" style="42" customWidth="1"/>
    <col min="1795" max="1795" width="5.5546875" style="42" customWidth="1"/>
    <col min="1796" max="1796" width="5.33203125" style="42" customWidth="1"/>
    <col min="1797" max="1797" width="44.6640625" style="42" customWidth="1"/>
    <col min="1798" max="1798" width="15.88671875" style="42" bestFit="1" customWidth="1"/>
    <col min="1799" max="1799" width="17.33203125" style="42" customWidth="1"/>
    <col min="1800" max="1800" width="16.6640625" style="42" customWidth="1"/>
    <col min="1801" max="1801" width="11.44140625" style="42"/>
    <col min="1802" max="1802" width="16.33203125" style="42" bestFit="1" customWidth="1"/>
    <col min="1803" max="1803" width="21.6640625" style="42" bestFit="1" customWidth="1"/>
    <col min="1804" max="2048" width="11.44140625" style="42"/>
    <col min="2049" max="2050" width="4.33203125" style="42" customWidth="1"/>
    <col min="2051" max="2051" width="5.5546875" style="42" customWidth="1"/>
    <col min="2052" max="2052" width="5.33203125" style="42" customWidth="1"/>
    <col min="2053" max="2053" width="44.6640625" style="42" customWidth="1"/>
    <col min="2054" max="2054" width="15.88671875" style="42" bestFit="1" customWidth="1"/>
    <col min="2055" max="2055" width="17.33203125" style="42" customWidth="1"/>
    <col min="2056" max="2056" width="16.6640625" style="42" customWidth="1"/>
    <col min="2057" max="2057" width="11.44140625" style="42"/>
    <col min="2058" max="2058" width="16.33203125" style="42" bestFit="1" customWidth="1"/>
    <col min="2059" max="2059" width="21.6640625" style="42" bestFit="1" customWidth="1"/>
    <col min="2060" max="2304" width="11.44140625" style="42"/>
    <col min="2305" max="2306" width="4.33203125" style="42" customWidth="1"/>
    <col min="2307" max="2307" width="5.5546875" style="42" customWidth="1"/>
    <col min="2308" max="2308" width="5.33203125" style="42" customWidth="1"/>
    <col min="2309" max="2309" width="44.6640625" style="42" customWidth="1"/>
    <col min="2310" max="2310" width="15.88671875" style="42" bestFit="1" customWidth="1"/>
    <col min="2311" max="2311" width="17.33203125" style="42" customWidth="1"/>
    <col min="2312" max="2312" width="16.6640625" style="42" customWidth="1"/>
    <col min="2313" max="2313" width="11.44140625" style="42"/>
    <col min="2314" max="2314" width="16.33203125" style="42" bestFit="1" customWidth="1"/>
    <col min="2315" max="2315" width="21.6640625" style="42" bestFit="1" customWidth="1"/>
    <col min="2316" max="2560" width="11.44140625" style="42"/>
    <col min="2561" max="2562" width="4.33203125" style="42" customWidth="1"/>
    <col min="2563" max="2563" width="5.5546875" style="42" customWidth="1"/>
    <col min="2564" max="2564" width="5.33203125" style="42" customWidth="1"/>
    <col min="2565" max="2565" width="44.6640625" style="42" customWidth="1"/>
    <col min="2566" max="2566" width="15.88671875" style="42" bestFit="1" customWidth="1"/>
    <col min="2567" max="2567" width="17.33203125" style="42" customWidth="1"/>
    <col min="2568" max="2568" width="16.6640625" style="42" customWidth="1"/>
    <col min="2569" max="2569" width="11.44140625" style="42"/>
    <col min="2570" max="2570" width="16.33203125" style="42" bestFit="1" customWidth="1"/>
    <col min="2571" max="2571" width="21.6640625" style="42" bestFit="1" customWidth="1"/>
    <col min="2572" max="2816" width="11.44140625" style="42"/>
    <col min="2817" max="2818" width="4.33203125" style="42" customWidth="1"/>
    <col min="2819" max="2819" width="5.5546875" style="42" customWidth="1"/>
    <col min="2820" max="2820" width="5.33203125" style="42" customWidth="1"/>
    <col min="2821" max="2821" width="44.6640625" style="42" customWidth="1"/>
    <col min="2822" max="2822" width="15.88671875" style="42" bestFit="1" customWidth="1"/>
    <col min="2823" max="2823" width="17.33203125" style="42" customWidth="1"/>
    <col min="2824" max="2824" width="16.6640625" style="42" customWidth="1"/>
    <col min="2825" max="2825" width="11.44140625" style="42"/>
    <col min="2826" max="2826" width="16.33203125" style="42" bestFit="1" customWidth="1"/>
    <col min="2827" max="2827" width="21.6640625" style="42" bestFit="1" customWidth="1"/>
    <col min="2828" max="3072" width="11.44140625" style="42"/>
    <col min="3073" max="3074" width="4.33203125" style="42" customWidth="1"/>
    <col min="3075" max="3075" width="5.5546875" style="42" customWidth="1"/>
    <col min="3076" max="3076" width="5.33203125" style="42" customWidth="1"/>
    <col min="3077" max="3077" width="44.6640625" style="42" customWidth="1"/>
    <col min="3078" max="3078" width="15.88671875" style="42" bestFit="1" customWidth="1"/>
    <col min="3079" max="3079" width="17.33203125" style="42" customWidth="1"/>
    <col min="3080" max="3080" width="16.6640625" style="42" customWidth="1"/>
    <col min="3081" max="3081" width="11.44140625" style="42"/>
    <col min="3082" max="3082" width="16.33203125" style="42" bestFit="1" customWidth="1"/>
    <col min="3083" max="3083" width="21.6640625" style="42" bestFit="1" customWidth="1"/>
    <col min="3084" max="3328" width="11.44140625" style="42"/>
    <col min="3329" max="3330" width="4.33203125" style="42" customWidth="1"/>
    <col min="3331" max="3331" width="5.5546875" style="42" customWidth="1"/>
    <col min="3332" max="3332" width="5.33203125" style="42" customWidth="1"/>
    <col min="3333" max="3333" width="44.6640625" style="42" customWidth="1"/>
    <col min="3334" max="3334" width="15.88671875" style="42" bestFit="1" customWidth="1"/>
    <col min="3335" max="3335" width="17.33203125" style="42" customWidth="1"/>
    <col min="3336" max="3336" width="16.6640625" style="42" customWidth="1"/>
    <col min="3337" max="3337" width="11.44140625" style="42"/>
    <col min="3338" max="3338" width="16.33203125" style="42" bestFit="1" customWidth="1"/>
    <col min="3339" max="3339" width="21.6640625" style="42" bestFit="1" customWidth="1"/>
    <col min="3340" max="3584" width="11.44140625" style="42"/>
    <col min="3585" max="3586" width="4.33203125" style="42" customWidth="1"/>
    <col min="3587" max="3587" width="5.5546875" style="42" customWidth="1"/>
    <col min="3588" max="3588" width="5.33203125" style="42" customWidth="1"/>
    <col min="3589" max="3589" width="44.6640625" style="42" customWidth="1"/>
    <col min="3590" max="3590" width="15.88671875" style="42" bestFit="1" customWidth="1"/>
    <col min="3591" max="3591" width="17.33203125" style="42" customWidth="1"/>
    <col min="3592" max="3592" width="16.6640625" style="42" customWidth="1"/>
    <col min="3593" max="3593" width="11.44140625" style="42"/>
    <col min="3594" max="3594" width="16.33203125" style="42" bestFit="1" customWidth="1"/>
    <col min="3595" max="3595" width="21.6640625" style="42" bestFit="1" customWidth="1"/>
    <col min="3596" max="3840" width="11.44140625" style="42"/>
    <col min="3841" max="3842" width="4.33203125" style="42" customWidth="1"/>
    <col min="3843" max="3843" width="5.5546875" style="42" customWidth="1"/>
    <col min="3844" max="3844" width="5.33203125" style="42" customWidth="1"/>
    <col min="3845" max="3845" width="44.6640625" style="42" customWidth="1"/>
    <col min="3846" max="3846" width="15.88671875" style="42" bestFit="1" customWidth="1"/>
    <col min="3847" max="3847" width="17.33203125" style="42" customWidth="1"/>
    <col min="3848" max="3848" width="16.6640625" style="42" customWidth="1"/>
    <col min="3849" max="3849" width="11.44140625" style="42"/>
    <col min="3850" max="3850" width="16.33203125" style="42" bestFit="1" customWidth="1"/>
    <col min="3851" max="3851" width="21.6640625" style="42" bestFit="1" customWidth="1"/>
    <col min="3852" max="4096" width="11.44140625" style="42"/>
    <col min="4097" max="4098" width="4.33203125" style="42" customWidth="1"/>
    <col min="4099" max="4099" width="5.5546875" style="42" customWidth="1"/>
    <col min="4100" max="4100" width="5.33203125" style="42" customWidth="1"/>
    <col min="4101" max="4101" width="44.6640625" style="42" customWidth="1"/>
    <col min="4102" max="4102" width="15.88671875" style="42" bestFit="1" customWidth="1"/>
    <col min="4103" max="4103" width="17.33203125" style="42" customWidth="1"/>
    <col min="4104" max="4104" width="16.6640625" style="42" customWidth="1"/>
    <col min="4105" max="4105" width="11.44140625" style="42"/>
    <col min="4106" max="4106" width="16.33203125" style="42" bestFit="1" customWidth="1"/>
    <col min="4107" max="4107" width="21.6640625" style="42" bestFit="1" customWidth="1"/>
    <col min="4108" max="4352" width="11.44140625" style="42"/>
    <col min="4353" max="4354" width="4.33203125" style="42" customWidth="1"/>
    <col min="4355" max="4355" width="5.5546875" style="42" customWidth="1"/>
    <col min="4356" max="4356" width="5.33203125" style="42" customWidth="1"/>
    <col min="4357" max="4357" width="44.6640625" style="42" customWidth="1"/>
    <col min="4358" max="4358" width="15.88671875" style="42" bestFit="1" customWidth="1"/>
    <col min="4359" max="4359" width="17.33203125" style="42" customWidth="1"/>
    <col min="4360" max="4360" width="16.6640625" style="42" customWidth="1"/>
    <col min="4361" max="4361" width="11.44140625" style="42"/>
    <col min="4362" max="4362" width="16.33203125" style="42" bestFit="1" customWidth="1"/>
    <col min="4363" max="4363" width="21.6640625" style="42" bestFit="1" customWidth="1"/>
    <col min="4364" max="4608" width="11.44140625" style="42"/>
    <col min="4609" max="4610" width="4.33203125" style="42" customWidth="1"/>
    <col min="4611" max="4611" width="5.5546875" style="42" customWidth="1"/>
    <col min="4612" max="4612" width="5.33203125" style="42" customWidth="1"/>
    <col min="4613" max="4613" width="44.6640625" style="42" customWidth="1"/>
    <col min="4614" max="4614" width="15.88671875" style="42" bestFit="1" customWidth="1"/>
    <col min="4615" max="4615" width="17.33203125" style="42" customWidth="1"/>
    <col min="4616" max="4616" width="16.6640625" style="42" customWidth="1"/>
    <col min="4617" max="4617" width="11.44140625" style="42"/>
    <col min="4618" max="4618" width="16.33203125" style="42" bestFit="1" customWidth="1"/>
    <col min="4619" max="4619" width="21.6640625" style="42" bestFit="1" customWidth="1"/>
    <col min="4620" max="4864" width="11.44140625" style="42"/>
    <col min="4865" max="4866" width="4.33203125" style="42" customWidth="1"/>
    <col min="4867" max="4867" width="5.5546875" style="42" customWidth="1"/>
    <col min="4868" max="4868" width="5.33203125" style="42" customWidth="1"/>
    <col min="4869" max="4869" width="44.6640625" style="42" customWidth="1"/>
    <col min="4870" max="4870" width="15.88671875" style="42" bestFit="1" customWidth="1"/>
    <col min="4871" max="4871" width="17.33203125" style="42" customWidth="1"/>
    <col min="4872" max="4872" width="16.6640625" style="42" customWidth="1"/>
    <col min="4873" max="4873" width="11.44140625" style="42"/>
    <col min="4874" max="4874" width="16.33203125" style="42" bestFit="1" customWidth="1"/>
    <col min="4875" max="4875" width="21.6640625" style="42" bestFit="1" customWidth="1"/>
    <col min="4876" max="5120" width="11.44140625" style="42"/>
    <col min="5121" max="5122" width="4.33203125" style="42" customWidth="1"/>
    <col min="5123" max="5123" width="5.5546875" style="42" customWidth="1"/>
    <col min="5124" max="5124" width="5.33203125" style="42" customWidth="1"/>
    <col min="5125" max="5125" width="44.6640625" style="42" customWidth="1"/>
    <col min="5126" max="5126" width="15.88671875" style="42" bestFit="1" customWidth="1"/>
    <col min="5127" max="5127" width="17.33203125" style="42" customWidth="1"/>
    <col min="5128" max="5128" width="16.6640625" style="42" customWidth="1"/>
    <col min="5129" max="5129" width="11.44140625" style="42"/>
    <col min="5130" max="5130" width="16.33203125" style="42" bestFit="1" customWidth="1"/>
    <col min="5131" max="5131" width="21.6640625" style="42" bestFit="1" customWidth="1"/>
    <col min="5132" max="5376" width="11.44140625" style="42"/>
    <col min="5377" max="5378" width="4.33203125" style="42" customWidth="1"/>
    <col min="5379" max="5379" width="5.5546875" style="42" customWidth="1"/>
    <col min="5380" max="5380" width="5.33203125" style="42" customWidth="1"/>
    <col min="5381" max="5381" width="44.6640625" style="42" customWidth="1"/>
    <col min="5382" max="5382" width="15.88671875" style="42" bestFit="1" customWidth="1"/>
    <col min="5383" max="5383" width="17.33203125" style="42" customWidth="1"/>
    <col min="5384" max="5384" width="16.6640625" style="42" customWidth="1"/>
    <col min="5385" max="5385" width="11.44140625" style="42"/>
    <col min="5386" max="5386" width="16.33203125" style="42" bestFit="1" customWidth="1"/>
    <col min="5387" max="5387" width="21.6640625" style="42" bestFit="1" customWidth="1"/>
    <col min="5388" max="5632" width="11.44140625" style="42"/>
    <col min="5633" max="5634" width="4.33203125" style="42" customWidth="1"/>
    <col min="5635" max="5635" width="5.5546875" style="42" customWidth="1"/>
    <col min="5636" max="5636" width="5.33203125" style="42" customWidth="1"/>
    <col min="5637" max="5637" width="44.6640625" style="42" customWidth="1"/>
    <col min="5638" max="5638" width="15.88671875" style="42" bestFit="1" customWidth="1"/>
    <col min="5639" max="5639" width="17.33203125" style="42" customWidth="1"/>
    <col min="5640" max="5640" width="16.6640625" style="42" customWidth="1"/>
    <col min="5641" max="5641" width="11.44140625" style="42"/>
    <col min="5642" max="5642" width="16.33203125" style="42" bestFit="1" customWidth="1"/>
    <col min="5643" max="5643" width="21.6640625" style="42" bestFit="1" customWidth="1"/>
    <col min="5644" max="5888" width="11.44140625" style="42"/>
    <col min="5889" max="5890" width="4.33203125" style="42" customWidth="1"/>
    <col min="5891" max="5891" width="5.5546875" style="42" customWidth="1"/>
    <col min="5892" max="5892" width="5.33203125" style="42" customWidth="1"/>
    <col min="5893" max="5893" width="44.6640625" style="42" customWidth="1"/>
    <col min="5894" max="5894" width="15.88671875" style="42" bestFit="1" customWidth="1"/>
    <col min="5895" max="5895" width="17.33203125" style="42" customWidth="1"/>
    <col min="5896" max="5896" width="16.6640625" style="42" customWidth="1"/>
    <col min="5897" max="5897" width="11.44140625" style="42"/>
    <col min="5898" max="5898" width="16.33203125" style="42" bestFit="1" customWidth="1"/>
    <col min="5899" max="5899" width="21.6640625" style="42" bestFit="1" customWidth="1"/>
    <col min="5900" max="6144" width="11.44140625" style="42"/>
    <col min="6145" max="6146" width="4.33203125" style="42" customWidth="1"/>
    <col min="6147" max="6147" width="5.5546875" style="42" customWidth="1"/>
    <col min="6148" max="6148" width="5.33203125" style="42" customWidth="1"/>
    <col min="6149" max="6149" width="44.6640625" style="42" customWidth="1"/>
    <col min="6150" max="6150" width="15.88671875" style="42" bestFit="1" customWidth="1"/>
    <col min="6151" max="6151" width="17.33203125" style="42" customWidth="1"/>
    <col min="6152" max="6152" width="16.6640625" style="42" customWidth="1"/>
    <col min="6153" max="6153" width="11.44140625" style="42"/>
    <col min="6154" max="6154" width="16.33203125" style="42" bestFit="1" customWidth="1"/>
    <col min="6155" max="6155" width="21.6640625" style="42" bestFit="1" customWidth="1"/>
    <col min="6156" max="6400" width="11.44140625" style="42"/>
    <col min="6401" max="6402" width="4.33203125" style="42" customWidth="1"/>
    <col min="6403" max="6403" width="5.5546875" style="42" customWidth="1"/>
    <col min="6404" max="6404" width="5.33203125" style="42" customWidth="1"/>
    <col min="6405" max="6405" width="44.6640625" style="42" customWidth="1"/>
    <col min="6406" max="6406" width="15.88671875" style="42" bestFit="1" customWidth="1"/>
    <col min="6407" max="6407" width="17.33203125" style="42" customWidth="1"/>
    <col min="6408" max="6408" width="16.6640625" style="42" customWidth="1"/>
    <col min="6409" max="6409" width="11.44140625" style="42"/>
    <col min="6410" max="6410" width="16.33203125" style="42" bestFit="1" customWidth="1"/>
    <col min="6411" max="6411" width="21.6640625" style="42" bestFit="1" customWidth="1"/>
    <col min="6412" max="6656" width="11.44140625" style="42"/>
    <col min="6657" max="6658" width="4.33203125" style="42" customWidth="1"/>
    <col min="6659" max="6659" width="5.5546875" style="42" customWidth="1"/>
    <col min="6660" max="6660" width="5.33203125" style="42" customWidth="1"/>
    <col min="6661" max="6661" width="44.6640625" style="42" customWidth="1"/>
    <col min="6662" max="6662" width="15.88671875" style="42" bestFit="1" customWidth="1"/>
    <col min="6663" max="6663" width="17.33203125" style="42" customWidth="1"/>
    <col min="6664" max="6664" width="16.6640625" style="42" customWidth="1"/>
    <col min="6665" max="6665" width="11.44140625" style="42"/>
    <col min="6666" max="6666" width="16.33203125" style="42" bestFit="1" customWidth="1"/>
    <col min="6667" max="6667" width="21.6640625" style="42" bestFit="1" customWidth="1"/>
    <col min="6668" max="6912" width="11.44140625" style="42"/>
    <col min="6913" max="6914" width="4.33203125" style="42" customWidth="1"/>
    <col min="6915" max="6915" width="5.5546875" style="42" customWidth="1"/>
    <col min="6916" max="6916" width="5.33203125" style="42" customWidth="1"/>
    <col min="6917" max="6917" width="44.6640625" style="42" customWidth="1"/>
    <col min="6918" max="6918" width="15.88671875" style="42" bestFit="1" customWidth="1"/>
    <col min="6919" max="6919" width="17.33203125" style="42" customWidth="1"/>
    <col min="6920" max="6920" width="16.6640625" style="42" customWidth="1"/>
    <col min="6921" max="6921" width="11.44140625" style="42"/>
    <col min="6922" max="6922" width="16.33203125" style="42" bestFit="1" customWidth="1"/>
    <col min="6923" max="6923" width="21.6640625" style="42" bestFit="1" customWidth="1"/>
    <col min="6924" max="7168" width="11.44140625" style="42"/>
    <col min="7169" max="7170" width="4.33203125" style="42" customWidth="1"/>
    <col min="7171" max="7171" width="5.5546875" style="42" customWidth="1"/>
    <col min="7172" max="7172" width="5.33203125" style="42" customWidth="1"/>
    <col min="7173" max="7173" width="44.6640625" style="42" customWidth="1"/>
    <col min="7174" max="7174" width="15.88671875" style="42" bestFit="1" customWidth="1"/>
    <col min="7175" max="7175" width="17.33203125" style="42" customWidth="1"/>
    <col min="7176" max="7176" width="16.6640625" style="42" customWidth="1"/>
    <col min="7177" max="7177" width="11.44140625" style="42"/>
    <col min="7178" max="7178" width="16.33203125" style="42" bestFit="1" customWidth="1"/>
    <col min="7179" max="7179" width="21.6640625" style="42" bestFit="1" customWidth="1"/>
    <col min="7180" max="7424" width="11.44140625" style="42"/>
    <col min="7425" max="7426" width="4.33203125" style="42" customWidth="1"/>
    <col min="7427" max="7427" width="5.5546875" style="42" customWidth="1"/>
    <col min="7428" max="7428" width="5.33203125" style="42" customWidth="1"/>
    <col min="7429" max="7429" width="44.6640625" style="42" customWidth="1"/>
    <col min="7430" max="7430" width="15.88671875" style="42" bestFit="1" customWidth="1"/>
    <col min="7431" max="7431" width="17.33203125" style="42" customWidth="1"/>
    <col min="7432" max="7432" width="16.6640625" style="42" customWidth="1"/>
    <col min="7433" max="7433" width="11.44140625" style="42"/>
    <col min="7434" max="7434" width="16.33203125" style="42" bestFit="1" customWidth="1"/>
    <col min="7435" max="7435" width="21.6640625" style="42" bestFit="1" customWidth="1"/>
    <col min="7436" max="7680" width="11.44140625" style="42"/>
    <col min="7681" max="7682" width="4.33203125" style="42" customWidth="1"/>
    <col min="7683" max="7683" width="5.5546875" style="42" customWidth="1"/>
    <col min="7684" max="7684" width="5.33203125" style="42" customWidth="1"/>
    <col min="7685" max="7685" width="44.6640625" style="42" customWidth="1"/>
    <col min="7686" max="7686" width="15.88671875" style="42" bestFit="1" customWidth="1"/>
    <col min="7687" max="7687" width="17.33203125" style="42" customWidth="1"/>
    <col min="7688" max="7688" width="16.6640625" style="42" customWidth="1"/>
    <col min="7689" max="7689" width="11.44140625" style="42"/>
    <col min="7690" max="7690" width="16.33203125" style="42" bestFit="1" customWidth="1"/>
    <col min="7691" max="7691" width="21.6640625" style="42" bestFit="1" customWidth="1"/>
    <col min="7692" max="7936" width="11.44140625" style="42"/>
    <col min="7937" max="7938" width="4.33203125" style="42" customWidth="1"/>
    <col min="7939" max="7939" width="5.5546875" style="42" customWidth="1"/>
    <col min="7940" max="7940" width="5.33203125" style="42" customWidth="1"/>
    <col min="7941" max="7941" width="44.6640625" style="42" customWidth="1"/>
    <col min="7942" max="7942" width="15.88671875" style="42" bestFit="1" customWidth="1"/>
    <col min="7943" max="7943" width="17.33203125" style="42" customWidth="1"/>
    <col min="7944" max="7944" width="16.6640625" style="42" customWidth="1"/>
    <col min="7945" max="7945" width="11.44140625" style="42"/>
    <col min="7946" max="7946" width="16.33203125" style="42" bestFit="1" customWidth="1"/>
    <col min="7947" max="7947" width="21.6640625" style="42" bestFit="1" customWidth="1"/>
    <col min="7948" max="8192" width="11.44140625" style="42"/>
    <col min="8193" max="8194" width="4.33203125" style="42" customWidth="1"/>
    <col min="8195" max="8195" width="5.5546875" style="42" customWidth="1"/>
    <col min="8196" max="8196" width="5.33203125" style="42" customWidth="1"/>
    <col min="8197" max="8197" width="44.6640625" style="42" customWidth="1"/>
    <col min="8198" max="8198" width="15.88671875" style="42" bestFit="1" customWidth="1"/>
    <col min="8199" max="8199" width="17.33203125" style="42" customWidth="1"/>
    <col min="8200" max="8200" width="16.6640625" style="42" customWidth="1"/>
    <col min="8201" max="8201" width="11.44140625" style="42"/>
    <col min="8202" max="8202" width="16.33203125" style="42" bestFit="1" customWidth="1"/>
    <col min="8203" max="8203" width="21.6640625" style="42" bestFit="1" customWidth="1"/>
    <col min="8204" max="8448" width="11.44140625" style="42"/>
    <col min="8449" max="8450" width="4.33203125" style="42" customWidth="1"/>
    <col min="8451" max="8451" width="5.5546875" style="42" customWidth="1"/>
    <col min="8452" max="8452" width="5.33203125" style="42" customWidth="1"/>
    <col min="8453" max="8453" width="44.6640625" style="42" customWidth="1"/>
    <col min="8454" max="8454" width="15.88671875" style="42" bestFit="1" customWidth="1"/>
    <col min="8455" max="8455" width="17.33203125" style="42" customWidth="1"/>
    <col min="8456" max="8456" width="16.6640625" style="42" customWidth="1"/>
    <col min="8457" max="8457" width="11.44140625" style="42"/>
    <col min="8458" max="8458" width="16.33203125" style="42" bestFit="1" customWidth="1"/>
    <col min="8459" max="8459" width="21.6640625" style="42" bestFit="1" customWidth="1"/>
    <col min="8460" max="8704" width="11.44140625" style="42"/>
    <col min="8705" max="8706" width="4.33203125" style="42" customWidth="1"/>
    <col min="8707" max="8707" width="5.5546875" style="42" customWidth="1"/>
    <col min="8708" max="8708" width="5.33203125" style="42" customWidth="1"/>
    <col min="8709" max="8709" width="44.6640625" style="42" customWidth="1"/>
    <col min="8710" max="8710" width="15.88671875" style="42" bestFit="1" customWidth="1"/>
    <col min="8711" max="8711" width="17.33203125" style="42" customWidth="1"/>
    <col min="8712" max="8712" width="16.6640625" style="42" customWidth="1"/>
    <col min="8713" max="8713" width="11.44140625" style="42"/>
    <col min="8714" max="8714" width="16.33203125" style="42" bestFit="1" customWidth="1"/>
    <col min="8715" max="8715" width="21.6640625" style="42" bestFit="1" customWidth="1"/>
    <col min="8716" max="8960" width="11.44140625" style="42"/>
    <col min="8961" max="8962" width="4.33203125" style="42" customWidth="1"/>
    <col min="8963" max="8963" width="5.5546875" style="42" customWidth="1"/>
    <col min="8964" max="8964" width="5.33203125" style="42" customWidth="1"/>
    <col min="8965" max="8965" width="44.6640625" style="42" customWidth="1"/>
    <col min="8966" max="8966" width="15.88671875" style="42" bestFit="1" customWidth="1"/>
    <col min="8967" max="8967" width="17.33203125" style="42" customWidth="1"/>
    <col min="8968" max="8968" width="16.6640625" style="42" customWidth="1"/>
    <col min="8969" max="8969" width="11.44140625" style="42"/>
    <col min="8970" max="8970" width="16.33203125" style="42" bestFit="1" customWidth="1"/>
    <col min="8971" max="8971" width="21.6640625" style="42" bestFit="1" customWidth="1"/>
    <col min="8972" max="9216" width="11.44140625" style="42"/>
    <col min="9217" max="9218" width="4.33203125" style="42" customWidth="1"/>
    <col min="9219" max="9219" width="5.5546875" style="42" customWidth="1"/>
    <col min="9220" max="9220" width="5.33203125" style="42" customWidth="1"/>
    <col min="9221" max="9221" width="44.6640625" style="42" customWidth="1"/>
    <col min="9222" max="9222" width="15.88671875" style="42" bestFit="1" customWidth="1"/>
    <col min="9223" max="9223" width="17.33203125" style="42" customWidth="1"/>
    <col min="9224" max="9224" width="16.6640625" style="42" customWidth="1"/>
    <col min="9225" max="9225" width="11.44140625" style="42"/>
    <col min="9226" max="9226" width="16.33203125" style="42" bestFit="1" customWidth="1"/>
    <col min="9227" max="9227" width="21.6640625" style="42" bestFit="1" customWidth="1"/>
    <col min="9228" max="9472" width="11.44140625" style="42"/>
    <col min="9473" max="9474" width="4.33203125" style="42" customWidth="1"/>
    <col min="9475" max="9475" width="5.5546875" style="42" customWidth="1"/>
    <col min="9476" max="9476" width="5.33203125" style="42" customWidth="1"/>
    <col min="9477" max="9477" width="44.6640625" style="42" customWidth="1"/>
    <col min="9478" max="9478" width="15.88671875" style="42" bestFit="1" customWidth="1"/>
    <col min="9479" max="9479" width="17.33203125" style="42" customWidth="1"/>
    <col min="9480" max="9480" width="16.6640625" style="42" customWidth="1"/>
    <col min="9481" max="9481" width="11.44140625" style="42"/>
    <col min="9482" max="9482" width="16.33203125" style="42" bestFit="1" customWidth="1"/>
    <col min="9483" max="9483" width="21.6640625" style="42" bestFit="1" customWidth="1"/>
    <col min="9484" max="9728" width="11.44140625" style="42"/>
    <col min="9729" max="9730" width="4.33203125" style="42" customWidth="1"/>
    <col min="9731" max="9731" width="5.5546875" style="42" customWidth="1"/>
    <col min="9732" max="9732" width="5.33203125" style="42" customWidth="1"/>
    <col min="9733" max="9733" width="44.6640625" style="42" customWidth="1"/>
    <col min="9734" max="9734" width="15.88671875" style="42" bestFit="1" customWidth="1"/>
    <col min="9735" max="9735" width="17.33203125" style="42" customWidth="1"/>
    <col min="9736" max="9736" width="16.6640625" style="42" customWidth="1"/>
    <col min="9737" max="9737" width="11.44140625" style="42"/>
    <col min="9738" max="9738" width="16.33203125" style="42" bestFit="1" customWidth="1"/>
    <col min="9739" max="9739" width="21.6640625" style="42" bestFit="1" customWidth="1"/>
    <col min="9740" max="9984" width="11.44140625" style="42"/>
    <col min="9985" max="9986" width="4.33203125" style="42" customWidth="1"/>
    <col min="9987" max="9987" width="5.5546875" style="42" customWidth="1"/>
    <col min="9988" max="9988" width="5.33203125" style="42" customWidth="1"/>
    <col min="9989" max="9989" width="44.6640625" style="42" customWidth="1"/>
    <col min="9990" max="9990" width="15.88671875" style="42" bestFit="1" customWidth="1"/>
    <col min="9991" max="9991" width="17.33203125" style="42" customWidth="1"/>
    <col min="9992" max="9992" width="16.6640625" style="42" customWidth="1"/>
    <col min="9993" max="9993" width="11.44140625" style="42"/>
    <col min="9994" max="9994" width="16.33203125" style="42" bestFit="1" customWidth="1"/>
    <col min="9995" max="9995" width="21.6640625" style="42" bestFit="1" customWidth="1"/>
    <col min="9996" max="10240" width="11.44140625" style="42"/>
    <col min="10241" max="10242" width="4.33203125" style="42" customWidth="1"/>
    <col min="10243" max="10243" width="5.5546875" style="42" customWidth="1"/>
    <col min="10244" max="10244" width="5.33203125" style="42" customWidth="1"/>
    <col min="10245" max="10245" width="44.6640625" style="42" customWidth="1"/>
    <col min="10246" max="10246" width="15.88671875" style="42" bestFit="1" customWidth="1"/>
    <col min="10247" max="10247" width="17.33203125" style="42" customWidth="1"/>
    <col min="10248" max="10248" width="16.6640625" style="42" customWidth="1"/>
    <col min="10249" max="10249" width="11.44140625" style="42"/>
    <col min="10250" max="10250" width="16.33203125" style="42" bestFit="1" customWidth="1"/>
    <col min="10251" max="10251" width="21.6640625" style="42" bestFit="1" customWidth="1"/>
    <col min="10252" max="10496" width="11.44140625" style="42"/>
    <col min="10497" max="10498" width="4.33203125" style="42" customWidth="1"/>
    <col min="10499" max="10499" width="5.5546875" style="42" customWidth="1"/>
    <col min="10500" max="10500" width="5.33203125" style="42" customWidth="1"/>
    <col min="10501" max="10501" width="44.6640625" style="42" customWidth="1"/>
    <col min="10502" max="10502" width="15.88671875" style="42" bestFit="1" customWidth="1"/>
    <col min="10503" max="10503" width="17.33203125" style="42" customWidth="1"/>
    <col min="10504" max="10504" width="16.6640625" style="42" customWidth="1"/>
    <col min="10505" max="10505" width="11.44140625" style="42"/>
    <col min="10506" max="10506" width="16.33203125" style="42" bestFit="1" customWidth="1"/>
    <col min="10507" max="10507" width="21.6640625" style="42" bestFit="1" customWidth="1"/>
    <col min="10508" max="10752" width="11.44140625" style="42"/>
    <col min="10753" max="10754" width="4.33203125" style="42" customWidth="1"/>
    <col min="10755" max="10755" width="5.5546875" style="42" customWidth="1"/>
    <col min="10756" max="10756" width="5.33203125" style="42" customWidth="1"/>
    <col min="10757" max="10757" width="44.6640625" style="42" customWidth="1"/>
    <col min="10758" max="10758" width="15.88671875" style="42" bestFit="1" customWidth="1"/>
    <col min="10759" max="10759" width="17.33203125" style="42" customWidth="1"/>
    <col min="10760" max="10760" width="16.6640625" style="42" customWidth="1"/>
    <col min="10761" max="10761" width="11.44140625" style="42"/>
    <col min="10762" max="10762" width="16.33203125" style="42" bestFit="1" customWidth="1"/>
    <col min="10763" max="10763" width="21.6640625" style="42" bestFit="1" customWidth="1"/>
    <col min="10764" max="11008" width="11.44140625" style="42"/>
    <col min="11009" max="11010" width="4.33203125" style="42" customWidth="1"/>
    <col min="11011" max="11011" width="5.5546875" style="42" customWidth="1"/>
    <col min="11012" max="11012" width="5.33203125" style="42" customWidth="1"/>
    <col min="11013" max="11013" width="44.6640625" style="42" customWidth="1"/>
    <col min="11014" max="11014" width="15.88671875" style="42" bestFit="1" customWidth="1"/>
    <col min="11015" max="11015" width="17.33203125" style="42" customWidth="1"/>
    <col min="11016" max="11016" width="16.6640625" style="42" customWidth="1"/>
    <col min="11017" max="11017" width="11.44140625" style="42"/>
    <col min="11018" max="11018" width="16.33203125" style="42" bestFit="1" customWidth="1"/>
    <col min="11019" max="11019" width="21.6640625" style="42" bestFit="1" customWidth="1"/>
    <col min="11020" max="11264" width="11.44140625" style="42"/>
    <col min="11265" max="11266" width="4.33203125" style="42" customWidth="1"/>
    <col min="11267" max="11267" width="5.5546875" style="42" customWidth="1"/>
    <col min="11268" max="11268" width="5.33203125" style="42" customWidth="1"/>
    <col min="11269" max="11269" width="44.6640625" style="42" customWidth="1"/>
    <col min="11270" max="11270" width="15.88671875" style="42" bestFit="1" customWidth="1"/>
    <col min="11271" max="11271" width="17.33203125" style="42" customWidth="1"/>
    <col min="11272" max="11272" width="16.6640625" style="42" customWidth="1"/>
    <col min="11273" max="11273" width="11.44140625" style="42"/>
    <col min="11274" max="11274" width="16.33203125" style="42" bestFit="1" customWidth="1"/>
    <col min="11275" max="11275" width="21.6640625" style="42" bestFit="1" customWidth="1"/>
    <col min="11276" max="11520" width="11.44140625" style="42"/>
    <col min="11521" max="11522" width="4.33203125" style="42" customWidth="1"/>
    <col min="11523" max="11523" width="5.5546875" style="42" customWidth="1"/>
    <col min="11524" max="11524" width="5.33203125" style="42" customWidth="1"/>
    <col min="11525" max="11525" width="44.6640625" style="42" customWidth="1"/>
    <col min="11526" max="11526" width="15.88671875" style="42" bestFit="1" customWidth="1"/>
    <col min="11527" max="11527" width="17.33203125" style="42" customWidth="1"/>
    <col min="11528" max="11528" width="16.6640625" style="42" customWidth="1"/>
    <col min="11529" max="11529" width="11.44140625" style="42"/>
    <col min="11530" max="11530" width="16.33203125" style="42" bestFit="1" customWidth="1"/>
    <col min="11531" max="11531" width="21.6640625" style="42" bestFit="1" customWidth="1"/>
    <col min="11532" max="11776" width="11.44140625" style="42"/>
    <col min="11777" max="11778" width="4.33203125" style="42" customWidth="1"/>
    <col min="11779" max="11779" width="5.5546875" style="42" customWidth="1"/>
    <col min="11780" max="11780" width="5.33203125" style="42" customWidth="1"/>
    <col min="11781" max="11781" width="44.6640625" style="42" customWidth="1"/>
    <col min="11782" max="11782" width="15.88671875" style="42" bestFit="1" customWidth="1"/>
    <col min="11783" max="11783" width="17.33203125" style="42" customWidth="1"/>
    <col min="11784" max="11784" width="16.6640625" style="42" customWidth="1"/>
    <col min="11785" max="11785" width="11.44140625" style="42"/>
    <col min="11786" max="11786" width="16.33203125" style="42" bestFit="1" customWidth="1"/>
    <col min="11787" max="11787" width="21.6640625" style="42" bestFit="1" customWidth="1"/>
    <col min="11788" max="12032" width="11.44140625" style="42"/>
    <col min="12033" max="12034" width="4.33203125" style="42" customWidth="1"/>
    <col min="12035" max="12035" width="5.5546875" style="42" customWidth="1"/>
    <col min="12036" max="12036" width="5.33203125" style="42" customWidth="1"/>
    <col min="12037" max="12037" width="44.6640625" style="42" customWidth="1"/>
    <col min="12038" max="12038" width="15.88671875" style="42" bestFit="1" customWidth="1"/>
    <col min="12039" max="12039" width="17.33203125" style="42" customWidth="1"/>
    <col min="12040" max="12040" width="16.6640625" style="42" customWidth="1"/>
    <col min="12041" max="12041" width="11.44140625" style="42"/>
    <col min="12042" max="12042" width="16.33203125" style="42" bestFit="1" customWidth="1"/>
    <col min="12043" max="12043" width="21.6640625" style="42" bestFit="1" customWidth="1"/>
    <col min="12044" max="12288" width="11.44140625" style="42"/>
    <col min="12289" max="12290" width="4.33203125" style="42" customWidth="1"/>
    <col min="12291" max="12291" width="5.5546875" style="42" customWidth="1"/>
    <col min="12292" max="12292" width="5.33203125" style="42" customWidth="1"/>
    <col min="12293" max="12293" width="44.6640625" style="42" customWidth="1"/>
    <col min="12294" max="12294" width="15.88671875" style="42" bestFit="1" customWidth="1"/>
    <col min="12295" max="12295" width="17.33203125" style="42" customWidth="1"/>
    <col min="12296" max="12296" width="16.6640625" style="42" customWidth="1"/>
    <col min="12297" max="12297" width="11.44140625" style="42"/>
    <col min="12298" max="12298" width="16.33203125" style="42" bestFit="1" customWidth="1"/>
    <col min="12299" max="12299" width="21.6640625" style="42" bestFit="1" customWidth="1"/>
    <col min="12300" max="12544" width="11.44140625" style="42"/>
    <col min="12545" max="12546" width="4.33203125" style="42" customWidth="1"/>
    <col min="12547" max="12547" width="5.5546875" style="42" customWidth="1"/>
    <col min="12548" max="12548" width="5.33203125" style="42" customWidth="1"/>
    <col min="12549" max="12549" width="44.6640625" style="42" customWidth="1"/>
    <col min="12550" max="12550" width="15.88671875" style="42" bestFit="1" customWidth="1"/>
    <col min="12551" max="12551" width="17.33203125" style="42" customWidth="1"/>
    <col min="12552" max="12552" width="16.6640625" style="42" customWidth="1"/>
    <col min="12553" max="12553" width="11.44140625" style="42"/>
    <col min="12554" max="12554" width="16.33203125" style="42" bestFit="1" customWidth="1"/>
    <col min="12555" max="12555" width="21.6640625" style="42" bestFit="1" customWidth="1"/>
    <col min="12556" max="12800" width="11.44140625" style="42"/>
    <col min="12801" max="12802" width="4.33203125" style="42" customWidth="1"/>
    <col min="12803" max="12803" width="5.5546875" style="42" customWidth="1"/>
    <col min="12804" max="12804" width="5.33203125" style="42" customWidth="1"/>
    <col min="12805" max="12805" width="44.6640625" style="42" customWidth="1"/>
    <col min="12806" max="12806" width="15.88671875" style="42" bestFit="1" customWidth="1"/>
    <col min="12807" max="12807" width="17.33203125" style="42" customWidth="1"/>
    <col min="12808" max="12808" width="16.6640625" style="42" customWidth="1"/>
    <col min="12809" max="12809" width="11.44140625" style="42"/>
    <col min="12810" max="12810" width="16.33203125" style="42" bestFit="1" customWidth="1"/>
    <col min="12811" max="12811" width="21.6640625" style="42" bestFit="1" customWidth="1"/>
    <col min="12812" max="13056" width="11.44140625" style="42"/>
    <col min="13057" max="13058" width="4.33203125" style="42" customWidth="1"/>
    <col min="13059" max="13059" width="5.5546875" style="42" customWidth="1"/>
    <col min="13060" max="13060" width="5.33203125" style="42" customWidth="1"/>
    <col min="13061" max="13061" width="44.6640625" style="42" customWidth="1"/>
    <col min="13062" max="13062" width="15.88671875" style="42" bestFit="1" customWidth="1"/>
    <col min="13063" max="13063" width="17.33203125" style="42" customWidth="1"/>
    <col min="13064" max="13064" width="16.6640625" style="42" customWidth="1"/>
    <col min="13065" max="13065" width="11.44140625" style="42"/>
    <col min="13066" max="13066" width="16.33203125" style="42" bestFit="1" customWidth="1"/>
    <col min="13067" max="13067" width="21.6640625" style="42" bestFit="1" customWidth="1"/>
    <col min="13068" max="13312" width="11.44140625" style="42"/>
    <col min="13313" max="13314" width="4.33203125" style="42" customWidth="1"/>
    <col min="13315" max="13315" width="5.5546875" style="42" customWidth="1"/>
    <col min="13316" max="13316" width="5.33203125" style="42" customWidth="1"/>
    <col min="13317" max="13317" width="44.6640625" style="42" customWidth="1"/>
    <col min="13318" max="13318" width="15.88671875" style="42" bestFit="1" customWidth="1"/>
    <col min="13319" max="13319" width="17.33203125" style="42" customWidth="1"/>
    <col min="13320" max="13320" width="16.6640625" style="42" customWidth="1"/>
    <col min="13321" max="13321" width="11.44140625" style="42"/>
    <col min="13322" max="13322" width="16.33203125" style="42" bestFit="1" customWidth="1"/>
    <col min="13323" max="13323" width="21.6640625" style="42" bestFit="1" customWidth="1"/>
    <col min="13324" max="13568" width="11.44140625" style="42"/>
    <col min="13569" max="13570" width="4.33203125" style="42" customWidth="1"/>
    <col min="13571" max="13571" width="5.5546875" style="42" customWidth="1"/>
    <col min="13572" max="13572" width="5.33203125" style="42" customWidth="1"/>
    <col min="13573" max="13573" width="44.6640625" style="42" customWidth="1"/>
    <col min="13574" max="13574" width="15.88671875" style="42" bestFit="1" customWidth="1"/>
    <col min="13575" max="13575" width="17.33203125" style="42" customWidth="1"/>
    <col min="13576" max="13576" width="16.6640625" style="42" customWidth="1"/>
    <col min="13577" max="13577" width="11.44140625" style="42"/>
    <col min="13578" max="13578" width="16.33203125" style="42" bestFit="1" customWidth="1"/>
    <col min="13579" max="13579" width="21.6640625" style="42" bestFit="1" customWidth="1"/>
    <col min="13580" max="13824" width="11.44140625" style="42"/>
    <col min="13825" max="13826" width="4.33203125" style="42" customWidth="1"/>
    <col min="13827" max="13827" width="5.5546875" style="42" customWidth="1"/>
    <col min="13828" max="13828" width="5.33203125" style="42" customWidth="1"/>
    <col min="13829" max="13829" width="44.6640625" style="42" customWidth="1"/>
    <col min="13830" max="13830" width="15.88671875" style="42" bestFit="1" customWidth="1"/>
    <col min="13831" max="13831" width="17.33203125" style="42" customWidth="1"/>
    <col min="13832" max="13832" width="16.6640625" style="42" customWidth="1"/>
    <col min="13833" max="13833" width="11.44140625" style="42"/>
    <col min="13834" max="13834" width="16.33203125" style="42" bestFit="1" customWidth="1"/>
    <col min="13835" max="13835" width="21.6640625" style="42" bestFit="1" customWidth="1"/>
    <col min="13836" max="14080" width="11.44140625" style="42"/>
    <col min="14081" max="14082" width="4.33203125" style="42" customWidth="1"/>
    <col min="14083" max="14083" width="5.5546875" style="42" customWidth="1"/>
    <col min="14084" max="14084" width="5.33203125" style="42" customWidth="1"/>
    <col min="14085" max="14085" width="44.6640625" style="42" customWidth="1"/>
    <col min="14086" max="14086" width="15.88671875" style="42" bestFit="1" customWidth="1"/>
    <col min="14087" max="14087" width="17.33203125" style="42" customWidth="1"/>
    <col min="14088" max="14088" width="16.6640625" style="42" customWidth="1"/>
    <col min="14089" max="14089" width="11.44140625" style="42"/>
    <col min="14090" max="14090" width="16.33203125" style="42" bestFit="1" customWidth="1"/>
    <col min="14091" max="14091" width="21.6640625" style="42" bestFit="1" customWidth="1"/>
    <col min="14092" max="14336" width="11.44140625" style="42"/>
    <col min="14337" max="14338" width="4.33203125" style="42" customWidth="1"/>
    <col min="14339" max="14339" width="5.5546875" style="42" customWidth="1"/>
    <col min="14340" max="14340" width="5.33203125" style="42" customWidth="1"/>
    <col min="14341" max="14341" width="44.6640625" style="42" customWidth="1"/>
    <col min="14342" max="14342" width="15.88671875" style="42" bestFit="1" customWidth="1"/>
    <col min="14343" max="14343" width="17.33203125" style="42" customWidth="1"/>
    <col min="14344" max="14344" width="16.6640625" style="42" customWidth="1"/>
    <col min="14345" max="14345" width="11.44140625" style="42"/>
    <col min="14346" max="14346" width="16.33203125" style="42" bestFit="1" customWidth="1"/>
    <col min="14347" max="14347" width="21.6640625" style="42" bestFit="1" customWidth="1"/>
    <col min="14348" max="14592" width="11.44140625" style="42"/>
    <col min="14593" max="14594" width="4.33203125" style="42" customWidth="1"/>
    <col min="14595" max="14595" width="5.5546875" style="42" customWidth="1"/>
    <col min="14596" max="14596" width="5.33203125" style="42" customWidth="1"/>
    <col min="14597" max="14597" width="44.6640625" style="42" customWidth="1"/>
    <col min="14598" max="14598" width="15.88671875" style="42" bestFit="1" customWidth="1"/>
    <col min="14599" max="14599" width="17.33203125" style="42" customWidth="1"/>
    <col min="14600" max="14600" width="16.6640625" style="42" customWidth="1"/>
    <col min="14601" max="14601" width="11.44140625" style="42"/>
    <col min="14602" max="14602" width="16.33203125" style="42" bestFit="1" customWidth="1"/>
    <col min="14603" max="14603" width="21.6640625" style="42" bestFit="1" customWidth="1"/>
    <col min="14604" max="14848" width="11.44140625" style="42"/>
    <col min="14849" max="14850" width="4.33203125" style="42" customWidth="1"/>
    <col min="14851" max="14851" width="5.5546875" style="42" customWidth="1"/>
    <col min="14852" max="14852" width="5.33203125" style="42" customWidth="1"/>
    <col min="14853" max="14853" width="44.6640625" style="42" customWidth="1"/>
    <col min="14854" max="14854" width="15.88671875" style="42" bestFit="1" customWidth="1"/>
    <col min="14855" max="14855" width="17.33203125" style="42" customWidth="1"/>
    <col min="14856" max="14856" width="16.6640625" style="42" customWidth="1"/>
    <col min="14857" max="14857" width="11.44140625" style="42"/>
    <col min="14858" max="14858" width="16.33203125" style="42" bestFit="1" customWidth="1"/>
    <col min="14859" max="14859" width="21.6640625" style="42" bestFit="1" customWidth="1"/>
    <col min="14860" max="15104" width="11.44140625" style="42"/>
    <col min="15105" max="15106" width="4.33203125" style="42" customWidth="1"/>
    <col min="15107" max="15107" width="5.5546875" style="42" customWidth="1"/>
    <col min="15108" max="15108" width="5.33203125" style="42" customWidth="1"/>
    <col min="15109" max="15109" width="44.6640625" style="42" customWidth="1"/>
    <col min="15110" max="15110" width="15.88671875" style="42" bestFit="1" customWidth="1"/>
    <col min="15111" max="15111" width="17.33203125" style="42" customWidth="1"/>
    <col min="15112" max="15112" width="16.6640625" style="42" customWidth="1"/>
    <col min="15113" max="15113" width="11.44140625" style="42"/>
    <col min="15114" max="15114" width="16.33203125" style="42" bestFit="1" customWidth="1"/>
    <col min="15115" max="15115" width="21.6640625" style="42" bestFit="1" customWidth="1"/>
    <col min="15116" max="15360" width="11.44140625" style="42"/>
    <col min="15361" max="15362" width="4.33203125" style="42" customWidth="1"/>
    <col min="15363" max="15363" width="5.5546875" style="42" customWidth="1"/>
    <col min="15364" max="15364" width="5.33203125" style="42" customWidth="1"/>
    <col min="15365" max="15365" width="44.6640625" style="42" customWidth="1"/>
    <col min="15366" max="15366" width="15.88671875" style="42" bestFit="1" customWidth="1"/>
    <col min="15367" max="15367" width="17.33203125" style="42" customWidth="1"/>
    <col min="15368" max="15368" width="16.6640625" style="42" customWidth="1"/>
    <col min="15369" max="15369" width="11.44140625" style="42"/>
    <col min="15370" max="15370" width="16.33203125" style="42" bestFit="1" customWidth="1"/>
    <col min="15371" max="15371" width="21.6640625" style="42" bestFit="1" customWidth="1"/>
    <col min="15372" max="15616" width="11.44140625" style="42"/>
    <col min="15617" max="15618" width="4.33203125" style="42" customWidth="1"/>
    <col min="15619" max="15619" width="5.5546875" style="42" customWidth="1"/>
    <col min="15620" max="15620" width="5.33203125" style="42" customWidth="1"/>
    <col min="15621" max="15621" width="44.6640625" style="42" customWidth="1"/>
    <col min="15622" max="15622" width="15.88671875" style="42" bestFit="1" customWidth="1"/>
    <col min="15623" max="15623" width="17.33203125" style="42" customWidth="1"/>
    <col min="15624" max="15624" width="16.6640625" style="42" customWidth="1"/>
    <col min="15625" max="15625" width="11.44140625" style="42"/>
    <col min="15626" max="15626" width="16.33203125" style="42" bestFit="1" customWidth="1"/>
    <col min="15627" max="15627" width="21.6640625" style="42" bestFit="1" customWidth="1"/>
    <col min="15628" max="15872" width="11.44140625" style="42"/>
    <col min="15873" max="15874" width="4.33203125" style="42" customWidth="1"/>
    <col min="15875" max="15875" width="5.5546875" style="42" customWidth="1"/>
    <col min="15876" max="15876" width="5.33203125" style="42" customWidth="1"/>
    <col min="15877" max="15877" width="44.6640625" style="42" customWidth="1"/>
    <col min="15878" max="15878" width="15.88671875" style="42" bestFit="1" customWidth="1"/>
    <col min="15879" max="15879" width="17.33203125" style="42" customWidth="1"/>
    <col min="15880" max="15880" width="16.6640625" style="42" customWidth="1"/>
    <col min="15881" max="15881" width="11.44140625" style="42"/>
    <col min="15882" max="15882" width="16.33203125" style="42" bestFit="1" customWidth="1"/>
    <col min="15883" max="15883" width="21.6640625" style="42" bestFit="1" customWidth="1"/>
    <col min="15884" max="16128" width="11.44140625" style="42"/>
    <col min="16129" max="16130" width="4.33203125" style="42" customWidth="1"/>
    <col min="16131" max="16131" width="5.5546875" style="42" customWidth="1"/>
    <col min="16132" max="16132" width="5.33203125" style="42" customWidth="1"/>
    <col min="16133" max="16133" width="44.6640625" style="42" customWidth="1"/>
    <col min="16134" max="16134" width="15.88671875" style="42" bestFit="1" customWidth="1"/>
    <col min="16135" max="16135" width="17.33203125" style="42" customWidth="1"/>
    <col min="16136" max="16136" width="16.6640625" style="42" customWidth="1"/>
    <col min="16137" max="16137" width="11.44140625" style="42"/>
    <col min="16138" max="16138" width="16.33203125" style="42" bestFit="1" customWidth="1"/>
    <col min="16139" max="16139" width="21.6640625" style="42" bestFit="1" customWidth="1"/>
    <col min="16140" max="16384" width="11.44140625" style="42"/>
  </cols>
  <sheetData>
    <row r="2" spans="1:10" ht="13.8">
      <c r="A2" s="248"/>
      <c r="B2" s="248"/>
      <c r="C2" s="248"/>
      <c r="D2" s="248"/>
      <c r="E2" s="248"/>
      <c r="F2" s="248"/>
      <c r="G2" s="248"/>
      <c r="H2" s="248"/>
    </row>
    <row r="3" spans="1:10" ht="48" customHeight="1">
      <c r="A3" s="249" t="s">
        <v>383</v>
      </c>
      <c r="B3" s="249"/>
      <c r="C3" s="249"/>
      <c r="D3" s="249"/>
      <c r="E3" s="249"/>
      <c r="F3" s="249"/>
      <c r="G3" s="249"/>
      <c r="H3" s="249"/>
    </row>
    <row r="4" spans="1:10" s="112" customFormat="1" ht="26.25" customHeight="1">
      <c r="A4" s="249" t="s">
        <v>35</v>
      </c>
      <c r="B4" s="249"/>
      <c r="C4" s="249"/>
      <c r="D4" s="249"/>
      <c r="E4" s="249"/>
      <c r="F4" s="249"/>
      <c r="G4" s="250"/>
      <c r="H4" s="250"/>
    </row>
    <row r="5" spans="1:10" ht="15.75" customHeight="1">
      <c r="A5" s="113"/>
      <c r="B5" s="114"/>
      <c r="C5" s="114"/>
      <c r="D5" s="114"/>
      <c r="E5" s="114"/>
    </row>
    <row r="6" spans="1:10" ht="27.75" customHeight="1">
      <c r="A6" s="115"/>
      <c r="B6" s="116"/>
      <c r="C6" s="116"/>
      <c r="D6" s="117"/>
      <c r="E6" s="118"/>
      <c r="F6" s="119" t="s">
        <v>384</v>
      </c>
      <c r="G6" s="119" t="s">
        <v>337</v>
      </c>
      <c r="H6" s="120" t="s">
        <v>338</v>
      </c>
      <c r="I6" s="121"/>
    </row>
    <row r="7" spans="1:10" ht="27.75" customHeight="1">
      <c r="A7" s="251" t="s">
        <v>36</v>
      </c>
      <c r="B7" s="252"/>
      <c r="C7" s="252"/>
      <c r="D7" s="252"/>
      <c r="E7" s="253"/>
      <c r="F7" s="122">
        <f>+F8+F9</f>
        <v>6825010</v>
      </c>
      <c r="G7" s="122">
        <f>+G8+G9</f>
        <v>6825010</v>
      </c>
      <c r="H7" s="122">
        <f>+H8+H9</f>
        <v>6825010</v>
      </c>
      <c r="I7" s="123"/>
    </row>
    <row r="8" spans="1:10" ht="22.5" customHeight="1">
      <c r="A8" s="243" t="s">
        <v>0</v>
      </c>
      <c r="B8" s="244"/>
      <c r="C8" s="244"/>
      <c r="D8" s="244"/>
      <c r="E8" s="254"/>
      <c r="F8" s="124">
        <v>6823710</v>
      </c>
      <c r="G8" s="124">
        <v>6823710</v>
      </c>
      <c r="H8" s="124">
        <v>6823710</v>
      </c>
    </row>
    <row r="9" spans="1:10" ht="22.5" customHeight="1">
      <c r="A9" s="255" t="s">
        <v>294</v>
      </c>
      <c r="B9" s="254"/>
      <c r="C9" s="254"/>
      <c r="D9" s="254"/>
      <c r="E9" s="254"/>
      <c r="F9" s="124">
        <v>1300</v>
      </c>
      <c r="G9" s="124">
        <v>1300</v>
      </c>
      <c r="H9" s="124">
        <v>1300</v>
      </c>
    </row>
    <row r="10" spans="1:10" ht="22.5" customHeight="1">
      <c r="A10" s="125" t="s">
        <v>37</v>
      </c>
      <c r="B10" s="126"/>
      <c r="C10" s="126"/>
      <c r="D10" s="126"/>
      <c r="E10" s="126"/>
      <c r="F10" s="122">
        <f>+F11+F12</f>
        <v>6825010</v>
      </c>
      <c r="G10" s="122">
        <f>+G11+G12</f>
        <v>6825010</v>
      </c>
      <c r="H10" s="122">
        <f>+H11+H12</f>
        <v>6825010</v>
      </c>
    </row>
    <row r="11" spans="1:10" ht="22.5" customHeight="1">
      <c r="A11" s="256" t="s">
        <v>1</v>
      </c>
      <c r="B11" s="244"/>
      <c r="C11" s="244"/>
      <c r="D11" s="244"/>
      <c r="E11" s="257"/>
      <c r="F11" s="124">
        <v>6705910</v>
      </c>
      <c r="G11" s="124">
        <v>6705910</v>
      </c>
      <c r="H11" s="124">
        <v>6705910</v>
      </c>
      <c r="I11" s="28"/>
      <c r="J11" s="28"/>
    </row>
    <row r="12" spans="1:10" ht="22.5" customHeight="1">
      <c r="A12" s="258" t="s">
        <v>330</v>
      </c>
      <c r="B12" s="254"/>
      <c r="C12" s="254"/>
      <c r="D12" s="254"/>
      <c r="E12" s="254"/>
      <c r="F12" s="127">
        <v>119100</v>
      </c>
      <c r="G12" s="127">
        <v>119100</v>
      </c>
      <c r="H12" s="127">
        <v>119100</v>
      </c>
      <c r="I12" s="28"/>
      <c r="J12" s="28"/>
    </row>
    <row r="13" spans="1:10" ht="22.5" customHeight="1">
      <c r="A13" s="259" t="s">
        <v>2</v>
      </c>
      <c r="B13" s="252"/>
      <c r="C13" s="252"/>
      <c r="D13" s="252"/>
      <c r="E13" s="252"/>
      <c r="F13" s="128">
        <f>+F7-F10</f>
        <v>0</v>
      </c>
      <c r="G13" s="128">
        <f>+G7-G10</f>
        <v>0</v>
      </c>
      <c r="H13" s="128">
        <f>+H7-H10</f>
        <v>0</v>
      </c>
      <c r="J13" s="28"/>
    </row>
    <row r="14" spans="1:10" ht="25.5" customHeight="1">
      <c r="A14" s="249"/>
      <c r="B14" s="241"/>
      <c r="C14" s="241"/>
      <c r="D14" s="241"/>
      <c r="E14" s="241"/>
      <c r="F14" s="242"/>
      <c r="G14" s="242"/>
      <c r="H14" s="242"/>
    </row>
    <row r="15" spans="1:10" ht="27.75" customHeight="1">
      <c r="A15" s="115"/>
      <c r="B15" s="116"/>
      <c r="C15" s="116"/>
      <c r="D15" s="117"/>
      <c r="E15" s="118"/>
      <c r="F15" s="119" t="s">
        <v>384</v>
      </c>
      <c r="G15" s="119" t="s">
        <v>337</v>
      </c>
      <c r="H15" s="120" t="s">
        <v>338</v>
      </c>
      <c r="J15" s="28"/>
    </row>
    <row r="16" spans="1:10" ht="30.75" customHeight="1">
      <c r="A16" s="260" t="s">
        <v>331</v>
      </c>
      <c r="B16" s="261"/>
      <c r="C16" s="261"/>
      <c r="D16" s="261"/>
      <c r="E16" s="262"/>
      <c r="F16" s="129"/>
      <c r="G16" s="129"/>
      <c r="H16" s="130"/>
      <c r="J16" s="28"/>
    </row>
    <row r="17" spans="1:11" ht="34.5" customHeight="1">
      <c r="A17" s="245" t="s">
        <v>332</v>
      </c>
      <c r="B17" s="246"/>
      <c r="C17" s="246"/>
      <c r="D17" s="246"/>
      <c r="E17" s="247"/>
      <c r="F17" s="131"/>
      <c r="G17" s="131"/>
      <c r="H17" s="128"/>
      <c r="J17" s="28"/>
    </row>
    <row r="18" spans="1:11" s="132" customFormat="1" ht="25.5" customHeight="1">
      <c r="A18" s="240"/>
      <c r="B18" s="241"/>
      <c r="C18" s="241"/>
      <c r="D18" s="241"/>
      <c r="E18" s="241"/>
      <c r="F18" s="242"/>
      <c r="G18" s="242"/>
      <c r="H18" s="242"/>
      <c r="J18" s="133"/>
    </row>
    <row r="19" spans="1:11" s="132" customFormat="1" ht="27.75" customHeight="1">
      <c r="A19" s="115"/>
      <c r="B19" s="116"/>
      <c r="C19" s="116"/>
      <c r="D19" s="117"/>
      <c r="E19" s="118"/>
      <c r="F19" s="119" t="s">
        <v>384</v>
      </c>
      <c r="G19" s="119" t="s">
        <v>337</v>
      </c>
      <c r="H19" s="120" t="s">
        <v>338</v>
      </c>
      <c r="J19" s="133"/>
      <c r="K19" s="133"/>
    </row>
    <row r="20" spans="1:11" s="132" customFormat="1" ht="22.5" customHeight="1">
      <c r="A20" s="243" t="s">
        <v>3</v>
      </c>
      <c r="B20" s="244"/>
      <c r="C20" s="244"/>
      <c r="D20" s="244"/>
      <c r="E20" s="244"/>
      <c r="F20" s="127"/>
      <c r="G20" s="127"/>
      <c r="H20" s="127"/>
      <c r="J20" s="133"/>
    </row>
    <row r="21" spans="1:11" s="132" customFormat="1" ht="33.75" customHeight="1">
      <c r="A21" s="243" t="s">
        <v>4</v>
      </c>
      <c r="B21" s="244"/>
      <c r="C21" s="244"/>
      <c r="D21" s="244"/>
      <c r="E21" s="244"/>
      <c r="F21" s="127"/>
      <c r="G21" s="127"/>
      <c r="H21" s="127"/>
    </row>
    <row r="22" spans="1:11" s="132" customFormat="1" ht="22.5" customHeight="1">
      <c r="A22" s="259" t="s">
        <v>5</v>
      </c>
      <c r="B22" s="252"/>
      <c r="C22" s="252"/>
      <c r="D22" s="252"/>
      <c r="E22" s="252"/>
      <c r="F22" s="122">
        <f>F20-F21</f>
        <v>0</v>
      </c>
      <c r="G22" s="122">
        <f>G20-G21</f>
        <v>0</v>
      </c>
      <c r="H22" s="122">
        <f>H20-H21</f>
        <v>0</v>
      </c>
      <c r="J22" s="134"/>
      <c r="K22" s="133"/>
    </row>
    <row r="23" spans="1:11" s="132" customFormat="1" ht="25.5" customHeight="1">
      <c r="A23" s="240"/>
      <c r="B23" s="241"/>
      <c r="C23" s="241"/>
      <c r="D23" s="241"/>
      <c r="E23" s="241"/>
      <c r="F23" s="242"/>
      <c r="G23" s="242"/>
      <c r="H23" s="242"/>
    </row>
    <row r="24" spans="1:11" s="132" customFormat="1" ht="22.5" customHeight="1">
      <c r="A24" s="256" t="s">
        <v>6</v>
      </c>
      <c r="B24" s="244"/>
      <c r="C24" s="244"/>
      <c r="D24" s="244"/>
      <c r="E24" s="244"/>
      <c r="F24" s="127">
        <f>IF((F13+F17+F22)&lt;&gt;0,"NESLAGANJE ZBROJA",(F13+F17+F22))</f>
        <v>0</v>
      </c>
      <c r="G24" s="127">
        <f>IF((G13+G17+G22)&lt;&gt;0,"NESLAGANJE ZBROJA",(G13+G17+G22))</f>
        <v>0</v>
      </c>
      <c r="H24" s="127">
        <f>IF((H13+H17+H22)&lt;&gt;0,"NESLAGANJE ZBROJA",(H13+H17+H22))</f>
        <v>0</v>
      </c>
    </row>
    <row r="25" spans="1:11" s="132" customFormat="1" ht="18" customHeight="1">
      <c r="A25" s="135"/>
      <c r="B25" s="114"/>
      <c r="C25" s="114"/>
      <c r="D25" s="114"/>
      <c r="E25" s="114"/>
    </row>
    <row r="26" spans="1:11">
      <c r="E26" s="136"/>
    </row>
    <row r="30" spans="1:11">
      <c r="F30" s="28"/>
    </row>
    <row r="31" spans="1:11">
      <c r="F31" s="28"/>
    </row>
    <row r="32" spans="1:11">
      <c r="E32" s="137"/>
      <c r="F32" s="30"/>
    </row>
    <row r="33" spans="1:8">
      <c r="A33" s="238" t="s">
        <v>385</v>
      </c>
      <c r="E33" s="137"/>
      <c r="F33" s="28"/>
    </row>
    <row r="34" spans="1:8">
      <c r="A34" s="238" t="s">
        <v>386</v>
      </c>
      <c r="E34" s="137"/>
      <c r="F34" s="28"/>
    </row>
    <row r="35" spans="1:8">
      <c r="A35" s="239" t="s">
        <v>390</v>
      </c>
      <c r="E35" s="137"/>
      <c r="F35" s="28"/>
      <c r="G35" s="263" t="s">
        <v>387</v>
      </c>
      <c r="H35" s="263"/>
    </row>
    <row r="36" spans="1:8">
      <c r="E36" s="137"/>
      <c r="F36" s="28"/>
      <c r="G36" s="237"/>
      <c r="H36" s="237"/>
    </row>
    <row r="37" spans="1:8">
      <c r="E37" s="137"/>
      <c r="G37" s="264" t="s">
        <v>388</v>
      </c>
      <c r="H37" s="264"/>
    </row>
    <row r="42" spans="1:8">
      <c r="F42" s="28"/>
    </row>
    <row r="43" spans="1:8">
      <c r="F43" s="28"/>
    </row>
    <row r="44" spans="1:8">
      <c r="F44" s="28"/>
    </row>
  </sheetData>
  <mergeCells count="20">
    <mergeCell ref="A22:E22"/>
    <mergeCell ref="A23:H23"/>
    <mergeCell ref="A24:E24"/>
    <mergeCell ref="G35:H35"/>
    <mergeCell ref="G37:H37"/>
    <mergeCell ref="A18:H18"/>
    <mergeCell ref="A20:E20"/>
    <mergeCell ref="A21:E21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2"/>
  <sheetViews>
    <sheetView topLeftCell="A16" zoomScaleNormal="100" zoomScaleSheetLayoutView="90" workbookViewId="0">
      <selection activeCell="H21" sqref="H21"/>
    </sheetView>
  </sheetViews>
  <sheetFormatPr defaultColWidth="11.44140625" defaultRowHeight="13.2"/>
  <cols>
    <col min="1" max="1" width="16" style="20" customWidth="1"/>
    <col min="2" max="3" width="17.5546875" style="20" customWidth="1"/>
    <col min="4" max="4" width="17.5546875" style="32" customWidth="1"/>
    <col min="5" max="8" width="17.5546875" style="42" customWidth="1"/>
    <col min="9" max="9" width="18.88671875" style="42" customWidth="1"/>
    <col min="10" max="10" width="14.33203125" style="42" customWidth="1"/>
    <col min="11" max="11" width="7.88671875" style="42" customWidth="1"/>
    <col min="12" max="16384" width="11.44140625" style="42"/>
  </cols>
  <sheetData>
    <row r="1" spans="1:9" ht="24" customHeight="1">
      <c r="A1" s="267" t="s">
        <v>7</v>
      </c>
      <c r="B1" s="267"/>
      <c r="C1" s="267"/>
      <c r="D1" s="267"/>
      <c r="E1" s="267"/>
      <c r="F1" s="267"/>
      <c r="G1" s="267"/>
      <c r="H1" s="267"/>
    </row>
    <row r="2" spans="1:9" s="1" customFormat="1" ht="13.8" thickBot="1">
      <c r="A2" s="11"/>
      <c r="I2" s="12" t="s">
        <v>8</v>
      </c>
    </row>
    <row r="3" spans="1:9" s="1" customFormat="1" ht="27" thickBot="1">
      <c r="A3" s="39" t="s">
        <v>9</v>
      </c>
      <c r="B3" s="268" t="s">
        <v>296</v>
      </c>
      <c r="C3" s="268"/>
      <c r="D3" s="268"/>
      <c r="E3" s="268"/>
      <c r="F3" s="268"/>
      <c r="G3" s="268"/>
      <c r="H3" s="268"/>
      <c r="I3" s="269"/>
    </row>
    <row r="4" spans="1:9" s="1" customFormat="1" ht="66.599999999999994" thickBot="1">
      <c r="A4" s="165" t="s">
        <v>10</v>
      </c>
      <c r="B4" s="181" t="s">
        <v>11</v>
      </c>
      <c r="C4" s="182" t="s">
        <v>12</v>
      </c>
      <c r="D4" s="182" t="s">
        <v>13</v>
      </c>
      <c r="E4" s="182" t="s">
        <v>14</v>
      </c>
      <c r="F4" s="182" t="s">
        <v>15</v>
      </c>
      <c r="G4" s="182" t="s">
        <v>297</v>
      </c>
      <c r="H4" s="183" t="s">
        <v>16</v>
      </c>
      <c r="I4" s="184" t="s">
        <v>328</v>
      </c>
    </row>
    <row r="5" spans="1:9" s="1" customFormat="1">
      <c r="A5" s="166">
        <v>63612</v>
      </c>
      <c r="B5" s="14"/>
      <c r="C5" s="3"/>
      <c r="D5" s="4"/>
      <c r="E5" s="163">
        <v>3800272</v>
      </c>
      <c r="F5" s="5"/>
      <c r="G5" s="6"/>
      <c r="H5" s="6"/>
      <c r="I5" s="7"/>
    </row>
    <row r="6" spans="1:9" s="1" customFormat="1">
      <c r="A6" s="166">
        <v>63811</v>
      </c>
      <c r="B6" s="177"/>
      <c r="C6" s="15"/>
      <c r="D6" s="159"/>
      <c r="E6" s="164">
        <v>5088</v>
      </c>
      <c r="F6" s="160"/>
      <c r="G6" s="161"/>
      <c r="H6" s="161"/>
      <c r="I6" s="162"/>
    </row>
    <row r="7" spans="1:9" s="1" customFormat="1">
      <c r="A7" s="166">
        <v>64132</v>
      </c>
      <c r="B7" s="158"/>
      <c r="C7" s="15">
        <v>50</v>
      </c>
      <c r="D7" s="159"/>
      <c r="E7" s="164"/>
      <c r="F7" s="160"/>
      <c r="G7" s="161"/>
      <c r="H7" s="161"/>
      <c r="I7" s="162"/>
    </row>
    <row r="8" spans="1:9" s="1" customFormat="1">
      <c r="A8" s="166">
        <v>65264</v>
      </c>
      <c r="B8" s="14"/>
      <c r="C8" s="15"/>
      <c r="D8" s="15">
        <v>1500000</v>
      </c>
      <c r="F8" s="15"/>
      <c r="G8" s="16"/>
      <c r="H8" s="16"/>
      <c r="I8" s="17"/>
    </row>
    <row r="9" spans="1:9" s="1" customFormat="1">
      <c r="A9" s="13">
        <v>66151</v>
      </c>
      <c r="C9" s="15">
        <v>10000</v>
      </c>
      <c r="D9" s="15"/>
      <c r="E9" s="15"/>
      <c r="F9" s="15"/>
      <c r="G9" s="16"/>
      <c r="H9" s="16"/>
      <c r="I9" s="17"/>
    </row>
    <row r="10" spans="1:9" s="1" customFormat="1">
      <c r="A10" s="166">
        <v>67111</v>
      </c>
      <c r="B10" s="14">
        <v>1508300</v>
      </c>
      <c r="C10" s="15"/>
      <c r="D10" s="15"/>
      <c r="E10" s="15"/>
      <c r="F10" s="15"/>
      <c r="G10" s="16"/>
      <c r="H10" s="16"/>
      <c r="I10" s="17"/>
    </row>
    <row r="11" spans="1:9" s="1" customFormat="1" ht="13.8" thickBot="1">
      <c r="A11" s="13">
        <v>72119</v>
      </c>
      <c r="B11" s="14"/>
      <c r="C11" s="15"/>
      <c r="D11" s="15"/>
      <c r="E11" s="15"/>
      <c r="F11" s="15"/>
      <c r="G11" s="16">
        <v>1300</v>
      </c>
      <c r="H11" s="16"/>
      <c r="I11" s="17"/>
    </row>
    <row r="12" spans="1:9" s="1" customFormat="1" ht="30" customHeight="1" thickBot="1">
      <c r="A12" s="18" t="s">
        <v>17</v>
      </c>
      <c r="B12" s="185">
        <f t="shared" ref="B12:I12" si="0">SUM(B5:B11)</f>
        <v>1508300</v>
      </c>
      <c r="C12" s="186">
        <f t="shared" si="0"/>
        <v>10050</v>
      </c>
      <c r="D12" s="186">
        <f t="shared" si="0"/>
        <v>1500000</v>
      </c>
      <c r="E12" s="186">
        <f t="shared" si="0"/>
        <v>3805360</v>
      </c>
      <c r="F12" s="186">
        <f t="shared" si="0"/>
        <v>0</v>
      </c>
      <c r="G12" s="186">
        <f t="shared" si="0"/>
        <v>1300</v>
      </c>
      <c r="H12" s="186">
        <f t="shared" si="0"/>
        <v>0</v>
      </c>
      <c r="I12" s="187">
        <f t="shared" si="0"/>
        <v>0</v>
      </c>
    </row>
    <row r="13" spans="1:9" s="1" customFormat="1" ht="28.5" customHeight="1" thickBot="1">
      <c r="A13" s="18" t="s">
        <v>295</v>
      </c>
      <c r="B13" s="270">
        <f>B12+C12+D12+E12+F12+G12+I12</f>
        <v>6825010</v>
      </c>
      <c r="C13" s="271"/>
      <c r="D13" s="271"/>
      <c r="E13" s="271"/>
      <c r="F13" s="271"/>
      <c r="G13" s="271"/>
      <c r="H13" s="271"/>
      <c r="I13" s="272"/>
    </row>
    <row r="14" spans="1:9" ht="13.8" thickBot="1">
      <c r="A14" s="43"/>
      <c r="B14" s="43"/>
      <c r="C14" s="43"/>
      <c r="D14" s="9"/>
      <c r="E14" s="19"/>
      <c r="H14" s="12"/>
    </row>
    <row r="15" spans="1:9" ht="24" customHeight="1" thickBot="1">
      <c r="A15" s="40" t="s">
        <v>9</v>
      </c>
      <c r="B15" s="273" t="s">
        <v>334</v>
      </c>
      <c r="C15" s="268"/>
      <c r="D15" s="268"/>
      <c r="E15" s="268"/>
      <c r="F15" s="268"/>
      <c r="G15" s="268"/>
      <c r="H15" s="268"/>
      <c r="I15" s="269"/>
    </row>
    <row r="16" spans="1:9" ht="66.599999999999994" thickBot="1">
      <c r="A16" s="41" t="s">
        <v>10</v>
      </c>
      <c r="B16" s="188" t="s">
        <v>11</v>
      </c>
      <c r="C16" s="182" t="s">
        <v>12</v>
      </c>
      <c r="D16" s="182" t="s">
        <v>13</v>
      </c>
      <c r="E16" s="182" t="s">
        <v>14</v>
      </c>
      <c r="F16" s="182" t="s">
        <v>15</v>
      </c>
      <c r="G16" s="182" t="s">
        <v>297</v>
      </c>
      <c r="H16" s="183" t="s">
        <v>16</v>
      </c>
      <c r="I16" s="184" t="s">
        <v>328</v>
      </c>
    </row>
    <row r="17" spans="1:9">
      <c r="A17" s="166">
        <v>63612</v>
      </c>
      <c r="B17" s="14"/>
      <c r="C17" s="3"/>
      <c r="D17" s="4"/>
      <c r="E17" s="163">
        <v>3800272</v>
      </c>
      <c r="F17" s="5"/>
      <c r="G17" s="6"/>
      <c r="H17" s="6"/>
      <c r="I17" s="7"/>
    </row>
    <row r="18" spans="1:9">
      <c r="A18" s="166">
        <v>63811</v>
      </c>
      <c r="B18" s="177"/>
      <c r="C18" s="15"/>
      <c r="D18" s="159"/>
      <c r="E18" s="164">
        <v>5088</v>
      </c>
      <c r="F18" s="160"/>
      <c r="G18" s="161"/>
      <c r="H18" s="161"/>
      <c r="I18" s="162"/>
    </row>
    <row r="19" spans="1:9">
      <c r="A19" s="166">
        <v>64132</v>
      </c>
      <c r="B19" s="158"/>
      <c r="C19" s="15">
        <v>50</v>
      </c>
      <c r="D19" s="159"/>
      <c r="E19" s="164"/>
      <c r="F19" s="160"/>
      <c r="G19" s="161"/>
      <c r="H19" s="161"/>
      <c r="I19" s="162"/>
    </row>
    <row r="20" spans="1:9">
      <c r="A20" s="166">
        <v>65264</v>
      </c>
      <c r="B20" s="14"/>
      <c r="C20" s="15"/>
      <c r="D20" s="15">
        <v>1500000</v>
      </c>
      <c r="E20" s="1"/>
      <c r="F20" s="15"/>
      <c r="G20" s="16"/>
      <c r="H20" s="16"/>
      <c r="I20" s="17"/>
    </row>
    <row r="21" spans="1:9">
      <c r="A21" s="13">
        <v>66151</v>
      </c>
      <c r="B21" s="1"/>
      <c r="C21" s="15">
        <v>10000</v>
      </c>
      <c r="D21" s="15"/>
      <c r="E21" s="15"/>
      <c r="F21" s="15"/>
      <c r="G21" s="16"/>
      <c r="H21" s="16"/>
      <c r="I21" s="17"/>
    </row>
    <row r="22" spans="1:9">
      <c r="A22" s="166">
        <v>67111</v>
      </c>
      <c r="B22" s="14">
        <v>1508300</v>
      </c>
      <c r="C22" s="15"/>
      <c r="D22" s="15"/>
      <c r="E22" s="15"/>
      <c r="F22" s="15"/>
      <c r="G22" s="16"/>
      <c r="H22" s="16"/>
      <c r="I22" s="17"/>
    </row>
    <row r="23" spans="1:9" ht="13.8" thickBot="1">
      <c r="A23" s="13">
        <v>72119</v>
      </c>
      <c r="B23" s="14"/>
      <c r="C23" s="15"/>
      <c r="D23" s="15"/>
      <c r="E23" s="15"/>
      <c r="F23" s="15"/>
      <c r="G23" s="16">
        <v>1300</v>
      </c>
      <c r="H23" s="16"/>
      <c r="I23" s="17"/>
    </row>
    <row r="24" spans="1:9" s="1" customFormat="1" ht="30" customHeight="1" thickBot="1">
      <c r="A24" s="18" t="s">
        <v>17</v>
      </c>
      <c r="B24" s="186">
        <f>SUM(B17:B23)</f>
        <v>1508300</v>
      </c>
      <c r="C24" s="186">
        <f t="shared" ref="C24:I24" si="1">SUM(C17:C23)</f>
        <v>10050</v>
      </c>
      <c r="D24" s="186">
        <f t="shared" si="1"/>
        <v>1500000</v>
      </c>
      <c r="E24" s="186">
        <f t="shared" si="1"/>
        <v>3805360</v>
      </c>
      <c r="F24" s="186">
        <f t="shared" si="1"/>
        <v>0</v>
      </c>
      <c r="G24" s="186">
        <f t="shared" si="1"/>
        <v>1300</v>
      </c>
      <c r="H24" s="186">
        <f t="shared" si="1"/>
        <v>0</v>
      </c>
      <c r="I24" s="187">
        <f t="shared" si="1"/>
        <v>0</v>
      </c>
    </row>
    <row r="25" spans="1:9" s="1" customFormat="1" ht="28.5" customHeight="1" thickBot="1">
      <c r="A25" s="18" t="s">
        <v>335</v>
      </c>
      <c r="B25" s="270">
        <f>B24+C24+D24+E24+F24+G24+I24</f>
        <v>6825010</v>
      </c>
      <c r="C25" s="271"/>
      <c r="D25" s="271"/>
      <c r="E25" s="271"/>
      <c r="F25" s="271"/>
      <c r="G25" s="271"/>
      <c r="H25" s="271"/>
      <c r="I25" s="272"/>
    </row>
    <row r="26" spans="1:9" ht="13.8" thickBot="1">
      <c r="D26" s="68"/>
      <c r="E26" s="69"/>
    </row>
    <row r="27" spans="1:9" ht="27" thickBot="1">
      <c r="A27" s="40" t="s">
        <v>9</v>
      </c>
      <c r="B27" s="273" t="s">
        <v>339</v>
      </c>
      <c r="C27" s="268"/>
      <c r="D27" s="268"/>
      <c r="E27" s="268"/>
      <c r="F27" s="268"/>
      <c r="G27" s="268"/>
      <c r="H27" s="268"/>
      <c r="I27" s="269"/>
    </row>
    <row r="28" spans="1:9" ht="66.599999999999994" thickBot="1">
      <c r="A28" s="41" t="s">
        <v>10</v>
      </c>
      <c r="B28" s="188" t="s">
        <v>11</v>
      </c>
      <c r="C28" s="182" t="s">
        <v>12</v>
      </c>
      <c r="D28" s="182" t="s">
        <v>13</v>
      </c>
      <c r="E28" s="182" t="s">
        <v>14</v>
      </c>
      <c r="F28" s="182" t="s">
        <v>15</v>
      </c>
      <c r="G28" s="182" t="s">
        <v>297</v>
      </c>
      <c r="H28" s="183" t="s">
        <v>16</v>
      </c>
      <c r="I28" s="184" t="s">
        <v>328</v>
      </c>
    </row>
    <row r="29" spans="1:9">
      <c r="A29" s="166">
        <v>63612</v>
      </c>
      <c r="B29" s="14"/>
      <c r="C29" s="3"/>
      <c r="D29" s="4"/>
      <c r="E29" s="163">
        <v>3800272</v>
      </c>
      <c r="F29" s="5"/>
      <c r="G29" s="6"/>
      <c r="H29" s="6"/>
      <c r="I29" s="7"/>
    </row>
    <row r="30" spans="1:9">
      <c r="A30" s="166">
        <v>63811</v>
      </c>
      <c r="B30" s="177"/>
      <c r="C30" s="15"/>
      <c r="D30" s="159"/>
      <c r="E30" s="164">
        <v>5088</v>
      </c>
      <c r="F30" s="160"/>
      <c r="G30" s="161"/>
      <c r="H30" s="161"/>
      <c r="I30" s="162"/>
    </row>
    <row r="31" spans="1:9">
      <c r="A31" s="166">
        <v>64132</v>
      </c>
      <c r="B31" s="158"/>
      <c r="C31" s="15">
        <v>50</v>
      </c>
      <c r="D31" s="159"/>
      <c r="E31" s="164"/>
      <c r="F31" s="160"/>
      <c r="G31" s="161"/>
      <c r="H31" s="161"/>
      <c r="I31" s="162"/>
    </row>
    <row r="32" spans="1:9">
      <c r="A32" s="166">
        <v>65264</v>
      </c>
      <c r="B32" s="14"/>
      <c r="C32" s="15"/>
      <c r="D32" s="15">
        <v>1500000</v>
      </c>
      <c r="E32" s="1"/>
      <c r="F32" s="15"/>
      <c r="G32" s="16"/>
      <c r="H32" s="16"/>
      <c r="I32" s="17"/>
    </row>
    <row r="33" spans="1:9">
      <c r="A33" s="13">
        <v>66151</v>
      </c>
      <c r="B33" s="1"/>
      <c r="C33" s="15">
        <v>10000</v>
      </c>
      <c r="D33" s="15"/>
      <c r="E33" s="15"/>
      <c r="F33" s="15"/>
      <c r="G33" s="16"/>
      <c r="H33" s="16"/>
      <c r="I33" s="17"/>
    </row>
    <row r="34" spans="1:9" ht="13.5" customHeight="1">
      <c r="A34" s="166">
        <v>67111</v>
      </c>
      <c r="B34" s="14">
        <v>1508300</v>
      </c>
      <c r="C34" s="15"/>
      <c r="D34" s="15"/>
      <c r="E34" s="15"/>
      <c r="F34" s="15"/>
      <c r="G34" s="16"/>
      <c r="H34" s="16"/>
      <c r="I34" s="17"/>
    </row>
    <row r="35" spans="1:9" ht="13.5" customHeight="1" thickBot="1">
      <c r="A35" s="13">
        <v>72119</v>
      </c>
      <c r="B35" s="14"/>
      <c r="C35" s="15"/>
      <c r="D35" s="15"/>
      <c r="E35" s="15"/>
      <c r="F35" s="15"/>
      <c r="G35" s="16">
        <v>1300</v>
      </c>
      <c r="H35" s="16"/>
      <c r="I35" s="17"/>
    </row>
    <row r="36" spans="1:9" s="1" customFormat="1" ht="30" customHeight="1" thickBot="1">
      <c r="A36" s="18" t="s">
        <v>17</v>
      </c>
      <c r="B36" s="186">
        <f>SUM(B29:B35)</f>
        <v>1508300</v>
      </c>
      <c r="C36" s="186">
        <f t="shared" ref="C36:I36" si="2">SUM(C29:C35)</f>
        <v>10050</v>
      </c>
      <c r="D36" s="186">
        <f t="shared" si="2"/>
        <v>1500000</v>
      </c>
      <c r="E36" s="186">
        <f t="shared" si="2"/>
        <v>3805360</v>
      </c>
      <c r="F36" s="186">
        <f t="shared" si="2"/>
        <v>0</v>
      </c>
      <c r="G36" s="186">
        <f t="shared" si="2"/>
        <v>1300</v>
      </c>
      <c r="H36" s="186">
        <f t="shared" si="2"/>
        <v>0</v>
      </c>
      <c r="I36" s="187">
        <f t="shared" si="2"/>
        <v>0</v>
      </c>
    </row>
    <row r="37" spans="1:9" s="1" customFormat="1" ht="28.5" customHeight="1" thickBot="1">
      <c r="A37" s="18" t="s">
        <v>364</v>
      </c>
      <c r="B37" s="270">
        <f>B36+C36+D36+E36+F36+G36+I36</f>
        <v>6825010</v>
      </c>
      <c r="C37" s="271"/>
      <c r="D37" s="271"/>
      <c r="E37" s="271"/>
      <c r="F37" s="271"/>
      <c r="G37" s="271"/>
      <c r="H37" s="271"/>
      <c r="I37" s="272"/>
    </row>
    <row r="38" spans="1:9" ht="13.5" customHeight="1">
      <c r="C38" s="21"/>
      <c r="D38" s="68"/>
      <c r="E38" s="70"/>
    </row>
    <row r="39" spans="1:9" ht="13.5" customHeight="1">
      <c r="C39" s="21"/>
      <c r="D39" s="71"/>
      <c r="E39" s="72"/>
    </row>
    <row r="40" spans="1:9" ht="13.5" customHeight="1">
      <c r="D40" s="73"/>
      <c r="E40" s="74"/>
    </row>
    <row r="41" spans="1:9" ht="13.5" customHeight="1">
      <c r="D41" s="75"/>
      <c r="E41" s="76"/>
    </row>
    <row r="42" spans="1:9" ht="13.5" customHeight="1">
      <c r="D42" s="68"/>
      <c r="E42" s="69"/>
    </row>
    <row r="43" spans="1:9" ht="28.5" customHeight="1">
      <c r="C43" s="21"/>
      <c r="D43" s="68"/>
      <c r="E43" s="77"/>
    </row>
    <row r="44" spans="1:9" ht="13.5" customHeight="1">
      <c r="C44" s="21"/>
      <c r="D44" s="68"/>
      <c r="E44" s="72"/>
    </row>
    <row r="45" spans="1:9" ht="13.5" customHeight="1">
      <c r="D45" s="68"/>
      <c r="E45" s="69"/>
    </row>
    <row r="46" spans="1:9" ht="13.5" customHeight="1">
      <c r="D46" s="68"/>
      <c r="E46" s="76"/>
    </row>
    <row r="47" spans="1:9" ht="13.5" customHeight="1">
      <c r="D47" s="68"/>
      <c r="E47" s="69"/>
    </row>
    <row r="48" spans="1:9" ht="22.5" customHeight="1">
      <c r="D48" s="68"/>
      <c r="E48" s="78"/>
    </row>
    <row r="49" spans="1:5" ht="13.5" customHeight="1">
      <c r="D49" s="73"/>
      <c r="E49" s="74"/>
    </row>
    <row r="50" spans="1:5" ht="13.5" customHeight="1">
      <c r="B50" s="21"/>
      <c r="D50" s="73"/>
      <c r="E50" s="79"/>
    </row>
    <row r="51" spans="1:5" ht="13.5" customHeight="1">
      <c r="C51" s="21"/>
      <c r="D51" s="73"/>
      <c r="E51" s="80"/>
    </row>
    <row r="52" spans="1:5" ht="13.5" customHeight="1">
      <c r="C52" s="21"/>
      <c r="D52" s="75"/>
      <c r="E52" s="72"/>
    </row>
    <row r="53" spans="1:5" ht="13.5" customHeight="1">
      <c r="D53" s="68"/>
      <c r="E53" s="69"/>
    </row>
    <row r="54" spans="1:5" ht="13.5" customHeight="1">
      <c r="B54" s="21"/>
      <c r="D54" s="68"/>
      <c r="E54" s="70"/>
    </row>
    <row r="55" spans="1:5" ht="13.5" customHeight="1">
      <c r="C55" s="21"/>
      <c r="D55" s="68"/>
      <c r="E55" s="79"/>
    </row>
    <row r="56" spans="1:5" ht="13.5" customHeight="1">
      <c r="C56" s="21"/>
      <c r="D56" s="75"/>
      <c r="E56" s="72"/>
    </row>
    <row r="57" spans="1:5" ht="13.5" customHeight="1">
      <c r="D57" s="73"/>
      <c r="E57" s="69"/>
    </row>
    <row r="58" spans="1:5" ht="13.5" customHeight="1">
      <c r="C58" s="21"/>
      <c r="D58" s="73"/>
      <c r="E58" s="79"/>
    </row>
    <row r="59" spans="1:5" ht="22.5" customHeight="1">
      <c r="D59" s="75"/>
      <c r="E59" s="78"/>
    </row>
    <row r="60" spans="1:5" ht="13.5" customHeight="1">
      <c r="D60" s="68"/>
      <c r="E60" s="69"/>
    </row>
    <row r="61" spans="1:5" ht="13.5" customHeight="1">
      <c r="D61" s="75"/>
      <c r="E61" s="72"/>
    </row>
    <row r="62" spans="1:5" ht="13.5" customHeight="1">
      <c r="D62" s="68"/>
      <c r="E62" s="69"/>
    </row>
    <row r="63" spans="1:5" ht="13.5" customHeight="1">
      <c r="D63" s="68"/>
      <c r="E63" s="69"/>
    </row>
    <row r="64" spans="1:5" ht="13.5" customHeight="1">
      <c r="A64" s="21"/>
      <c r="D64" s="81"/>
      <c r="E64" s="79"/>
    </row>
    <row r="65" spans="2:5" ht="13.5" customHeight="1">
      <c r="B65" s="21"/>
      <c r="C65" s="21"/>
      <c r="D65" s="82"/>
      <c r="E65" s="79"/>
    </row>
    <row r="66" spans="2:5" ht="13.5" customHeight="1">
      <c r="B66" s="21"/>
      <c r="C66" s="21"/>
      <c r="D66" s="82"/>
      <c r="E66" s="70"/>
    </row>
    <row r="67" spans="2:5" ht="13.5" customHeight="1">
      <c r="B67" s="21"/>
      <c r="C67" s="21"/>
      <c r="D67" s="75"/>
      <c r="E67" s="76"/>
    </row>
    <row r="68" spans="2:5">
      <c r="D68" s="68"/>
      <c r="E68" s="69"/>
    </row>
    <row r="69" spans="2:5">
      <c r="B69" s="21"/>
      <c r="D69" s="68"/>
      <c r="E69" s="79"/>
    </row>
    <row r="70" spans="2:5">
      <c r="C70" s="21"/>
      <c r="D70" s="68"/>
      <c r="E70" s="70"/>
    </row>
    <row r="71" spans="2:5">
      <c r="C71" s="21"/>
      <c r="D71" s="75"/>
      <c r="E71" s="72"/>
    </row>
    <row r="72" spans="2:5">
      <c r="D72" s="68"/>
      <c r="E72" s="69"/>
    </row>
    <row r="73" spans="2:5">
      <c r="D73" s="68"/>
      <c r="E73" s="69"/>
    </row>
    <row r="74" spans="2:5">
      <c r="D74" s="22"/>
      <c r="E74" s="23"/>
    </row>
    <row r="75" spans="2:5">
      <c r="D75" s="68"/>
      <c r="E75" s="69"/>
    </row>
    <row r="76" spans="2:5">
      <c r="D76" s="68"/>
      <c r="E76" s="69"/>
    </row>
    <row r="77" spans="2:5">
      <c r="D77" s="68"/>
      <c r="E77" s="69"/>
    </row>
    <row r="78" spans="2:5">
      <c r="D78" s="75"/>
      <c r="E78" s="72"/>
    </row>
    <row r="79" spans="2:5">
      <c r="D79" s="68"/>
      <c r="E79" s="69"/>
    </row>
    <row r="80" spans="2:5">
      <c r="D80" s="75"/>
      <c r="E80" s="72"/>
    </row>
    <row r="81" spans="1:5">
      <c r="D81" s="68"/>
      <c r="E81" s="69"/>
    </row>
    <row r="82" spans="1:5">
      <c r="D82" s="68"/>
      <c r="E82" s="69"/>
    </row>
    <row r="83" spans="1:5">
      <c r="D83" s="68"/>
      <c r="E83" s="69"/>
    </row>
    <row r="84" spans="1:5">
      <c r="D84" s="68"/>
      <c r="E84" s="69"/>
    </row>
    <row r="85" spans="1:5" ht="28.5" customHeight="1">
      <c r="A85" s="83"/>
      <c r="B85" s="83"/>
      <c r="C85" s="83"/>
      <c r="D85" s="84"/>
      <c r="E85" s="24"/>
    </row>
    <row r="86" spans="1:5">
      <c r="C86" s="21"/>
      <c r="D86" s="68"/>
      <c r="E86" s="70"/>
    </row>
    <row r="87" spans="1:5">
      <c r="D87" s="25"/>
      <c r="E87" s="26"/>
    </row>
    <row r="88" spans="1:5">
      <c r="D88" s="68"/>
      <c r="E88" s="69"/>
    </row>
    <row r="89" spans="1:5">
      <c r="D89" s="22"/>
      <c r="E89" s="23"/>
    </row>
    <row r="90" spans="1:5">
      <c r="D90" s="22"/>
      <c r="E90" s="23"/>
    </row>
    <row r="91" spans="1:5">
      <c r="D91" s="68"/>
      <c r="E91" s="69"/>
    </row>
    <row r="92" spans="1:5">
      <c r="D92" s="75"/>
      <c r="E92" s="72"/>
    </row>
    <row r="93" spans="1:5">
      <c r="D93" s="68"/>
      <c r="E93" s="69"/>
    </row>
    <row r="94" spans="1:5">
      <c r="D94" s="68"/>
      <c r="E94" s="69"/>
    </row>
    <row r="95" spans="1:5">
      <c r="D95" s="75"/>
      <c r="E95" s="72"/>
    </row>
    <row r="96" spans="1:5">
      <c r="D96" s="68"/>
      <c r="E96" s="69"/>
    </row>
    <row r="97" spans="2:5">
      <c r="D97" s="22"/>
      <c r="E97" s="23"/>
    </row>
    <row r="98" spans="2:5">
      <c r="D98" s="75"/>
      <c r="E98" s="26"/>
    </row>
    <row r="99" spans="2:5">
      <c r="D99" s="73"/>
      <c r="E99" s="23"/>
    </row>
    <row r="100" spans="2:5">
      <c r="D100" s="75"/>
      <c r="E100" s="72"/>
    </row>
    <row r="101" spans="2:5">
      <c r="D101" s="68"/>
      <c r="E101" s="69"/>
    </row>
    <row r="102" spans="2:5">
      <c r="C102" s="21"/>
      <c r="D102" s="68"/>
      <c r="E102" s="70"/>
    </row>
    <row r="103" spans="2:5">
      <c r="D103" s="73"/>
      <c r="E103" s="72"/>
    </row>
    <row r="104" spans="2:5">
      <c r="D104" s="73"/>
      <c r="E104" s="23"/>
    </row>
    <row r="105" spans="2:5">
      <c r="C105" s="21"/>
      <c r="D105" s="73"/>
      <c r="E105" s="27"/>
    </row>
    <row r="106" spans="2:5">
      <c r="C106" s="21"/>
      <c r="D106" s="75"/>
      <c r="E106" s="76"/>
    </row>
    <row r="107" spans="2:5">
      <c r="D107" s="68"/>
      <c r="E107" s="69"/>
    </row>
    <row r="108" spans="2:5">
      <c r="D108" s="25"/>
      <c r="E108" s="28"/>
    </row>
    <row r="109" spans="2:5" ht="11.25" customHeight="1">
      <c r="D109" s="22"/>
      <c r="E109" s="23"/>
    </row>
    <row r="110" spans="2:5" ht="24" customHeight="1">
      <c r="B110" s="21"/>
      <c r="D110" s="22"/>
      <c r="E110" s="29"/>
    </row>
    <row r="111" spans="2:5" ht="15" customHeight="1">
      <c r="C111" s="21"/>
      <c r="D111" s="22"/>
      <c r="E111" s="29"/>
    </row>
    <row r="112" spans="2:5" ht="11.25" customHeight="1">
      <c r="D112" s="25"/>
      <c r="E112" s="26"/>
    </row>
    <row r="113" spans="1:5">
      <c r="D113" s="22"/>
      <c r="E113" s="23"/>
    </row>
    <row r="114" spans="1:5" ht="13.5" customHeight="1">
      <c r="B114" s="21"/>
      <c r="D114" s="22"/>
      <c r="E114" s="30"/>
    </row>
    <row r="115" spans="1:5" ht="12.75" customHeight="1">
      <c r="C115" s="21"/>
      <c r="D115" s="22"/>
      <c r="E115" s="70"/>
    </row>
    <row r="116" spans="1:5" ht="12.75" customHeight="1">
      <c r="C116" s="21"/>
      <c r="D116" s="75"/>
      <c r="E116" s="76"/>
    </row>
    <row r="117" spans="1:5">
      <c r="D117" s="68"/>
      <c r="E117" s="69"/>
    </row>
    <row r="118" spans="1:5">
      <c r="C118" s="21"/>
      <c r="D118" s="68"/>
      <c r="E118" s="27"/>
    </row>
    <row r="119" spans="1:5">
      <c r="D119" s="25"/>
      <c r="E119" s="26"/>
    </row>
    <row r="120" spans="1:5">
      <c r="D120" s="22"/>
      <c r="E120" s="23"/>
    </row>
    <row r="121" spans="1:5">
      <c r="D121" s="68"/>
      <c r="E121" s="69"/>
    </row>
    <row r="122" spans="1:5" ht="19.5" customHeight="1">
      <c r="A122" s="79"/>
      <c r="B122" s="43"/>
      <c r="C122" s="43"/>
      <c r="D122" s="43"/>
      <c r="E122" s="79"/>
    </row>
    <row r="123" spans="1:5" ht="15" customHeight="1">
      <c r="A123" s="21"/>
      <c r="D123" s="81"/>
      <c r="E123" s="79"/>
    </row>
    <row r="124" spans="1:5">
      <c r="A124" s="21"/>
      <c r="B124" s="21"/>
      <c r="D124" s="81"/>
      <c r="E124" s="70"/>
    </row>
    <row r="125" spans="1:5">
      <c r="C125" s="21"/>
      <c r="D125" s="68"/>
      <c r="E125" s="79"/>
    </row>
    <row r="126" spans="1:5">
      <c r="D126" s="71"/>
      <c r="E126" s="72"/>
    </row>
    <row r="127" spans="1:5">
      <c r="B127" s="21"/>
      <c r="D127" s="68"/>
      <c r="E127" s="70"/>
    </row>
    <row r="128" spans="1:5">
      <c r="C128" s="21"/>
      <c r="D128" s="68"/>
      <c r="E128" s="70"/>
    </row>
    <row r="129" spans="1:5">
      <c r="D129" s="75"/>
      <c r="E129" s="76"/>
    </row>
    <row r="130" spans="1:5" ht="22.5" customHeight="1">
      <c r="C130" s="21"/>
      <c r="D130" s="68"/>
      <c r="E130" s="77"/>
    </row>
    <row r="131" spans="1:5">
      <c r="D131" s="68"/>
      <c r="E131" s="76"/>
    </row>
    <row r="132" spans="1:5">
      <c r="B132" s="21"/>
      <c r="D132" s="73"/>
      <c r="E132" s="79"/>
    </row>
    <row r="133" spans="1:5">
      <c r="C133" s="21"/>
      <c r="D133" s="73"/>
      <c r="E133" s="80"/>
    </row>
    <row r="134" spans="1:5">
      <c r="D134" s="75"/>
      <c r="E134" s="72"/>
    </row>
    <row r="135" spans="1:5" ht="13.5" customHeight="1">
      <c r="A135" s="21"/>
      <c r="D135" s="81"/>
      <c r="E135" s="79"/>
    </row>
    <row r="136" spans="1:5" ht="13.5" customHeight="1">
      <c r="B136" s="21"/>
      <c r="D136" s="68"/>
      <c r="E136" s="79"/>
    </row>
    <row r="137" spans="1:5" ht="13.5" customHeight="1">
      <c r="C137" s="21"/>
      <c r="D137" s="68"/>
      <c r="E137" s="70"/>
    </row>
    <row r="138" spans="1:5">
      <c r="C138" s="21"/>
      <c r="D138" s="75"/>
      <c r="E138" s="72"/>
    </row>
    <row r="139" spans="1:5">
      <c r="C139" s="21"/>
      <c r="D139" s="68"/>
      <c r="E139" s="70"/>
    </row>
    <row r="140" spans="1:5">
      <c r="D140" s="25"/>
      <c r="E140" s="26"/>
    </row>
    <row r="141" spans="1:5">
      <c r="C141" s="21"/>
      <c r="D141" s="73"/>
      <c r="E141" s="27"/>
    </row>
    <row r="142" spans="1:5">
      <c r="C142" s="21"/>
      <c r="D142" s="75"/>
      <c r="E142" s="76"/>
    </row>
    <row r="143" spans="1:5">
      <c r="D143" s="25"/>
      <c r="E143" s="31"/>
    </row>
    <row r="144" spans="1:5">
      <c r="B144" s="21"/>
      <c r="D144" s="22"/>
      <c r="E144" s="30"/>
    </row>
    <row r="145" spans="1:5">
      <c r="C145" s="21"/>
      <c r="D145" s="22"/>
      <c r="E145" s="70"/>
    </row>
    <row r="146" spans="1:5">
      <c r="C146" s="21"/>
      <c r="D146" s="75"/>
      <c r="E146" s="76"/>
    </row>
    <row r="147" spans="1:5">
      <c r="C147" s="21"/>
      <c r="D147" s="75"/>
      <c r="E147" s="76"/>
    </row>
    <row r="148" spans="1:5">
      <c r="D148" s="68"/>
      <c r="E148" s="69"/>
    </row>
    <row r="149" spans="1:5" ht="18" customHeight="1">
      <c r="A149" s="265"/>
      <c r="B149" s="266"/>
      <c r="C149" s="266"/>
      <c r="D149" s="266"/>
      <c r="E149" s="266"/>
    </row>
    <row r="150" spans="1:5" ht="28.5" customHeight="1">
      <c r="A150" s="83"/>
      <c r="B150" s="83"/>
      <c r="C150" s="83"/>
      <c r="D150" s="84"/>
      <c r="E150" s="24"/>
    </row>
    <row r="152" spans="1:5">
      <c r="A152" s="21"/>
      <c r="B152" s="21"/>
      <c r="C152" s="21"/>
      <c r="D152" s="33"/>
      <c r="E152" s="8"/>
    </row>
    <row r="153" spans="1:5">
      <c r="A153" s="21"/>
      <c r="B153" s="21"/>
      <c r="C153" s="21"/>
      <c r="D153" s="33"/>
      <c r="E153" s="8"/>
    </row>
    <row r="154" spans="1:5" ht="17.25" customHeight="1">
      <c r="A154" s="21"/>
      <c r="B154" s="21"/>
      <c r="C154" s="21"/>
      <c r="D154" s="33"/>
      <c r="E154" s="8"/>
    </row>
    <row r="155" spans="1:5" ht="13.5" customHeight="1">
      <c r="A155" s="21"/>
      <c r="B155" s="21"/>
      <c r="C155" s="21"/>
      <c r="D155" s="33"/>
      <c r="E155" s="8"/>
    </row>
    <row r="156" spans="1:5">
      <c r="A156" s="21"/>
      <c r="B156" s="21"/>
      <c r="C156" s="21"/>
      <c r="D156" s="33"/>
      <c r="E156" s="8"/>
    </row>
    <row r="157" spans="1:5">
      <c r="A157" s="21"/>
      <c r="B157" s="21"/>
      <c r="C157" s="21"/>
    </row>
    <row r="158" spans="1:5">
      <c r="A158" s="21"/>
      <c r="B158" s="21"/>
      <c r="C158" s="21"/>
      <c r="D158" s="33"/>
      <c r="E158" s="8"/>
    </row>
    <row r="159" spans="1:5">
      <c r="A159" s="21"/>
      <c r="B159" s="21"/>
      <c r="C159" s="21"/>
      <c r="D159" s="33"/>
      <c r="E159" s="34"/>
    </row>
    <row r="160" spans="1:5">
      <c r="A160" s="21"/>
      <c r="B160" s="21"/>
      <c r="C160" s="21"/>
      <c r="D160" s="33"/>
      <c r="E160" s="8"/>
    </row>
    <row r="161" spans="1:5" ht="22.5" customHeight="1">
      <c r="A161" s="21"/>
      <c r="B161" s="21"/>
      <c r="C161" s="21"/>
      <c r="D161" s="33"/>
      <c r="E161" s="77"/>
    </row>
    <row r="162" spans="1:5" ht="22.5" customHeight="1">
      <c r="D162" s="75"/>
      <c r="E162" s="78"/>
    </row>
  </sheetData>
  <mergeCells count="8">
    <mergeCell ref="A149:E149"/>
    <mergeCell ref="A1:H1"/>
    <mergeCell ref="B3:I3"/>
    <mergeCell ref="B13:I13"/>
    <mergeCell ref="B15:I15"/>
    <mergeCell ref="B25:I25"/>
    <mergeCell ref="B37:I37"/>
    <mergeCell ref="B27:I2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3" max="9" man="1"/>
    <brk id="14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showGridLines="0" topLeftCell="B115" zoomScaleNormal="100" workbookViewId="0">
      <selection activeCell="E53" sqref="E53"/>
    </sheetView>
  </sheetViews>
  <sheetFormatPr defaultColWidth="9.109375" defaultRowHeight="11.4"/>
  <cols>
    <col min="1" max="1" width="9.33203125" style="44" hidden="1" customWidth="1"/>
    <col min="2" max="2" width="11.33203125" style="51" customWidth="1"/>
    <col min="3" max="3" width="67" style="97" customWidth="1"/>
    <col min="4" max="6" width="15.6640625" style="61" customWidth="1"/>
    <col min="7" max="7" width="9.109375" style="55"/>
    <col min="8" max="10" width="14.5546875" style="55" bestFit="1" customWidth="1"/>
    <col min="11" max="16384" width="9.109375" style="55"/>
  </cols>
  <sheetData>
    <row r="1" spans="1:10" ht="12" thickBot="1">
      <c r="C1" s="274"/>
      <c r="D1" s="275"/>
      <c r="E1" s="275"/>
      <c r="F1" s="275"/>
    </row>
    <row r="2" spans="1:10" ht="40.200000000000003" thickBot="1">
      <c r="A2" s="44" t="s">
        <v>40</v>
      </c>
      <c r="B2" s="54" t="s">
        <v>41</v>
      </c>
      <c r="C2" s="95" t="s">
        <v>19</v>
      </c>
      <c r="D2" s="56" t="s">
        <v>341</v>
      </c>
      <c r="E2" s="56" t="s">
        <v>333</v>
      </c>
      <c r="F2" s="56" t="s">
        <v>342</v>
      </c>
    </row>
    <row r="3" spans="1:10" s="47" customFormat="1" ht="13.2">
      <c r="A3" s="45">
        <f>LEN(B3)</f>
        <v>1</v>
      </c>
      <c r="B3" s="52">
        <v>6</v>
      </c>
      <c r="C3" s="96" t="s">
        <v>229</v>
      </c>
      <c r="D3" s="46">
        <f>D4+D38+D55+D62+D71+D82</f>
        <v>6823710</v>
      </c>
      <c r="E3" s="46">
        <f>E4+E38+E55+E62+E71+E82</f>
        <v>6823710</v>
      </c>
      <c r="F3" s="46">
        <f>F4+F38+F55+F62+F71+F82</f>
        <v>6823710</v>
      </c>
      <c r="H3" s="170"/>
      <c r="I3" s="170"/>
      <c r="J3" s="170"/>
    </row>
    <row r="4" spans="1:10" s="49" customFormat="1" ht="13.2">
      <c r="A4" s="48">
        <f t="shared" ref="A4:A76" si="0">LEN(B4)</f>
        <v>2</v>
      </c>
      <c r="B4" s="52">
        <v>63</v>
      </c>
      <c r="C4" s="96" t="s">
        <v>230</v>
      </c>
      <c r="D4" s="46">
        <f>D5+D8+D11+D18+D29</f>
        <v>3805360</v>
      </c>
      <c r="E4" s="46">
        <f>E5+E8+E11+E18+E29</f>
        <v>3805360</v>
      </c>
      <c r="F4" s="46">
        <f>F5+F8+F11+F18+F29</f>
        <v>3805360</v>
      </c>
    </row>
    <row r="5" spans="1:10" s="49" customFormat="1" ht="13.2">
      <c r="A5" s="48">
        <f t="shared" si="0"/>
        <v>3</v>
      </c>
      <c r="B5" s="52">
        <v>631</v>
      </c>
      <c r="C5" s="98" t="s">
        <v>231</v>
      </c>
      <c r="D5" s="87">
        <f t="shared" ref="D5:F6" si="1">D6</f>
        <v>0</v>
      </c>
      <c r="E5" s="87">
        <f t="shared" si="1"/>
        <v>0</v>
      </c>
      <c r="F5" s="87">
        <f t="shared" si="1"/>
        <v>0</v>
      </c>
    </row>
    <row r="6" spans="1:10" s="58" customFormat="1" ht="13.2">
      <c r="A6" s="44">
        <f t="shared" si="0"/>
        <v>4</v>
      </c>
      <c r="B6" s="53">
        <v>6311</v>
      </c>
      <c r="C6" s="99" t="s">
        <v>232</v>
      </c>
      <c r="D6" s="57">
        <f t="shared" si="1"/>
        <v>0</v>
      </c>
      <c r="E6" s="57">
        <f t="shared" si="1"/>
        <v>0</v>
      </c>
      <c r="F6" s="57">
        <f t="shared" si="1"/>
        <v>0</v>
      </c>
    </row>
    <row r="7" spans="1:10" s="91" customFormat="1" ht="13.2">
      <c r="A7" s="88">
        <f t="shared" si="0"/>
        <v>5</v>
      </c>
      <c r="B7" s="89">
        <v>63111</v>
      </c>
      <c r="C7" s="100" t="s">
        <v>233</v>
      </c>
      <c r="D7" s="90"/>
      <c r="E7" s="90"/>
      <c r="F7" s="90"/>
    </row>
    <row r="8" spans="1:10" s="49" customFormat="1" ht="13.2">
      <c r="A8" s="48">
        <f t="shared" si="0"/>
        <v>3</v>
      </c>
      <c r="B8" s="52">
        <v>632</v>
      </c>
      <c r="C8" s="98" t="s">
        <v>234</v>
      </c>
      <c r="D8" s="87">
        <f>D9</f>
        <v>0</v>
      </c>
      <c r="E8" s="87">
        <f>E9</f>
        <v>0</v>
      </c>
      <c r="F8" s="87">
        <f>F9</f>
        <v>0</v>
      </c>
    </row>
    <row r="9" spans="1:10" s="58" customFormat="1" ht="13.2">
      <c r="A9" s="44">
        <f t="shared" si="0"/>
        <v>4</v>
      </c>
      <c r="B9" s="53">
        <v>6321</v>
      </c>
      <c r="C9" s="99" t="s">
        <v>235</v>
      </c>
      <c r="D9" s="57">
        <f>SUM(D10)</f>
        <v>0</v>
      </c>
      <c r="E9" s="57">
        <f>SUM(E10)</f>
        <v>0</v>
      </c>
      <c r="F9" s="57">
        <f>SUM(F10)</f>
        <v>0</v>
      </c>
    </row>
    <row r="10" spans="1:10" s="91" customFormat="1" ht="13.2">
      <c r="A10" s="88">
        <f t="shared" si="0"/>
        <v>5</v>
      </c>
      <c r="B10" s="89">
        <v>63211</v>
      </c>
      <c r="C10" s="100" t="s">
        <v>235</v>
      </c>
      <c r="D10" s="90"/>
      <c r="E10" s="90"/>
      <c r="F10" s="90"/>
    </row>
    <row r="11" spans="1:10" s="49" customFormat="1" ht="13.2">
      <c r="A11" s="48">
        <f t="shared" si="0"/>
        <v>3</v>
      </c>
      <c r="B11" s="52">
        <v>636</v>
      </c>
      <c r="C11" s="98" t="s">
        <v>236</v>
      </c>
      <c r="D11" s="87">
        <f>D12+D15</f>
        <v>3800272</v>
      </c>
      <c r="E11" s="87">
        <f>E12+E15</f>
        <v>3800272</v>
      </c>
      <c r="F11" s="87">
        <f>F12+F15</f>
        <v>3800272</v>
      </c>
    </row>
    <row r="12" spans="1:10" s="58" customFormat="1" ht="13.2">
      <c r="A12" s="44">
        <f t="shared" si="0"/>
        <v>4</v>
      </c>
      <c r="B12" s="53">
        <v>6361</v>
      </c>
      <c r="C12" s="99" t="s">
        <v>237</v>
      </c>
      <c r="D12" s="57">
        <f>D13+D14</f>
        <v>3800272</v>
      </c>
      <c r="E12" s="57">
        <f>E13+E14</f>
        <v>3800272</v>
      </c>
      <c r="F12" s="57">
        <f>F13+F14</f>
        <v>3800272</v>
      </c>
    </row>
    <row r="13" spans="1:10" s="91" customFormat="1" ht="13.2">
      <c r="A13" s="88">
        <f t="shared" si="0"/>
        <v>5</v>
      </c>
      <c r="B13" s="89">
        <v>63612</v>
      </c>
      <c r="C13" s="100" t="s">
        <v>298</v>
      </c>
      <c r="D13" s="90">
        <v>3800272</v>
      </c>
      <c r="E13" s="90">
        <v>3800272</v>
      </c>
      <c r="F13" s="90">
        <v>3800272</v>
      </c>
      <c r="G13" s="175"/>
    </row>
    <row r="14" spans="1:10" s="91" customFormat="1" ht="13.2">
      <c r="A14" s="88"/>
      <c r="B14" s="89">
        <v>63613</v>
      </c>
      <c r="C14" s="100" t="s">
        <v>299</v>
      </c>
      <c r="D14" s="90"/>
      <c r="E14" s="90"/>
      <c r="F14" s="90"/>
    </row>
    <row r="15" spans="1:10" s="58" customFormat="1" ht="13.2">
      <c r="A15" s="44">
        <f t="shared" si="0"/>
        <v>4</v>
      </c>
      <c r="B15" s="53">
        <v>6362</v>
      </c>
      <c r="C15" s="99" t="s">
        <v>238</v>
      </c>
      <c r="D15" s="57">
        <f>D16+D17</f>
        <v>0</v>
      </c>
      <c r="E15" s="57">
        <f>E16+E17</f>
        <v>0</v>
      </c>
      <c r="F15" s="57">
        <f>F16+F17</f>
        <v>0</v>
      </c>
    </row>
    <row r="16" spans="1:10" s="91" customFormat="1" ht="13.2">
      <c r="A16" s="88">
        <f t="shared" si="0"/>
        <v>5</v>
      </c>
      <c r="B16" s="89">
        <v>63622</v>
      </c>
      <c r="C16" s="100" t="s">
        <v>300</v>
      </c>
      <c r="D16" s="90"/>
      <c r="E16" s="90"/>
      <c r="F16" s="90"/>
    </row>
    <row r="17" spans="1:7" s="91" customFormat="1" ht="13.2">
      <c r="A17" s="88">
        <f t="shared" si="0"/>
        <v>5</v>
      </c>
      <c r="B17" s="89">
        <v>63623</v>
      </c>
      <c r="C17" s="100" t="s">
        <v>301</v>
      </c>
      <c r="D17" s="90"/>
      <c r="E17" s="90"/>
      <c r="F17" s="90"/>
    </row>
    <row r="18" spans="1:7" s="91" customFormat="1" ht="13.2">
      <c r="A18" s="88">
        <f t="shared" si="0"/>
        <v>3</v>
      </c>
      <c r="B18" s="52">
        <v>638</v>
      </c>
      <c r="C18" s="98" t="s">
        <v>319</v>
      </c>
      <c r="D18" s="87">
        <f>D19+D24</f>
        <v>5088</v>
      </c>
      <c r="E18" s="87">
        <f>E19+E24</f>
        <v>5088</v>
      </c>
      <c r="F18" s="87">
        <f>F19+F24</f>
        <v>5088</v>
      </c>
    </row>
    <row r="19" spans="1:7" s="91" customFormat="1" ht="13.2">
      <c r="A19" s="44">
        <f t="shared" si="0"/>
        <v>4</v>
      </c>
      <c r="B19" s="53">
        <v>6381</v>
      </c>
      <c r="C19" s="99" t="s">
        <v>320</v>
      </c>
      <c r="D19" s="57">
        <f>D20+D21+D22+D23</f>
        <v>5088</v>
      </c>
      <c r="E19" s="57">
        <f>E20+E21+E22+E23</f>
        <v>5088</v>
      </c>
      <c r="F19" s="57">
        <f>F20+F21+F22+F23</f>
        <v>5088</v>
      </c>
    </row>
    <row r="20" spans="1:7" s="91" customFormat="1" ht="13.2">
      <c r="A20" s="88">
        <f t="shared" si="0"/>
        <v>5</v>
      </c>
      <c r="B20" s="89">
        <v>63811</v>
      </c>
      <c r="C20" s="100" t="s">
        <v>302</v>
      </c>
      <c r="D20" s="90">
        <v>5088</v>
      </c>
      <c r="E20" s="90">
        <v>5088</v>
      </c>
      <c r="F20" s="90">
        <v>5088</v>
      </c>
      <c r="G20" s="175"/>
    </row>
    <row r="21" spans="1:7" s="91" customFormat="1" ht="13.2">
      <c r="A21" s="88">
        <f t="shared" si="0"/>
        <v>5</v>
      </c>
      <c r="B21" s="89">
        <v>63812</v>
      </c>
      <c r="C21" s="100" t="s">
        <v>303</v>
      </c>
      <c r="D21" s="90"/>
      <c r="E21" s="90"/>
      <c r="F21" s="90"/>
    </row>
    <row r="22" spans="1:7" s="91" customFormat="1" ht="22.8">
      <c r="A22" s="88">
        <f t="shared" si="0"/>
        <v>5</v>
      </c>
      <c r="B22" s="89" t="s">
        <v>304</v>
      </c>
      <c r="C22" s="100" t="s">
        <v>305</v>
      </c>
      <c r="D22" s="90"/>
      <c r="E22" s="90"/>
      <c r="F22" s="90"/>
    </row>
    <row r="23" spans="1:7" s="91" customFormat="1" ht="13.2">
      <c r="A23" s="88">
        <f t="shared" si="0"/>
        <v>5</v>
      </c>
      <c r="B23" s="89" t="s">
        <v>306</v>
      </c>
      <c r="C23" s="100" t="s">
        <v>307</v>
      </c>
      <c r="D23" s="90"/>
      <c r="E23" s="90"/>
      <c r="F23" s="90"/>
    </row>
    <row r="24" spans="1:7" s="91" customFormat="1" ht="13.2">
      <c r="A24" s="88">
        <f t="shared" si="0"/>
        <v>4</v>
      </c>
      <c r="B24" s="53">
        <v>6382</v>
      </c>
      <c r="C24" s="99" t="s">
        <v>321</v>
      </c>
      <c r="D24" s="57">
        <f>D25+D26+D27+D28</f>
        <v>0</v>
      </c>
      <c r="E24" s="57">
        <f>E25+E26+E27+E28</f>
        <v>0</v>
      </c>
      <c r="F24" s="57">
        <f>F25+F26+F27+F28</f>
        <v>0</v>
      </c>
    </row>
    <row r="25" spans="1:7" s="91" customFormat="1" ht="13.2">
      <c r="A25" s="88">
        <f t="shared" si="0"/>
        <v>5</v>
      </c>
      <c r="B25" s="89">
        <v>63821</v>
      </c>
      <c r="C25" s="100" t="s">
        <v>308</v>
      </c>
      <c r="D25" s="90"/>
      <c r="E25" s="90"/>
      <c r="F25" s="90"/>
    </row>
    <row r="26" spans="1:7" s="91" customFormat="1" ht="13.2">
      <c r="A26" s="88">
        <f t="shared" si="0"/>
        <v>5</v>
      </c>
      <c r="B26" s="89">
        <v>63822</v>
      </c>
      <c r="C26" s="100" t="s">
        <v>309</v>
      </c>
      <c r="D26" s="90"/>
      <c r="E26" s="90"/>
      <c r="F26" s="90"/>
    </row>
    <row r="27" spans="1:7" s="91" customFormat="1" ht="22.8">
      <c r="A27" s="88">
        <f t="shared" si="0"/>
        <v>5</v>
      </c>
      <c r="B27" s="89" t="s">
        <v>310</v>
      </c>
      <c r="C27" s="100" t="s">
        <v>311</v>
      </c>
      <c r="D27" s="90"/>
      <c r="E27" s="90"/>
      <c r="F27" s="90"/>
    </row>
    <row r="28" spans="1:7" s="91" customFormat="1" ht="13.2">
      <c r="A28" s="88">
        <f t="shared" si="0"/>
        <v>5</v>
      </c>
      <c r="B28" s="89" t="s">
        <v>312</v>
      </c>
      <c r="C28" s="100" t="s">
        <v>313</v>
      </c>
      <c r="D28" s="90"/>
      <c r="E28" s="90"/>
      <c r="F28" s="90"/>
    </row>
    <row r="29" spans="1:7" s="91" customFormat="1" ht="13.2">
      <c r="A29" s="88">
        <f t="shared" si="0"/>
        <v>3</v>
      </c>
      <c r="B29" s="52">
        <v>639</v>
      </c>
      <c r="C29" s="98" t="s">
        <v>314</v>
      </c>
      <c r="D29" s="87">
        <f>D30+D32+D34+D36</f>
        <v>0</v>
      </c>
      <c r="E29" s="87">
        <f>E30+E32+E34+E36</f>
        <v>0</v>
      </c>
      <c r="F29" s="87">
        <f>F30+F32+F34+F36</f>
        <v>0</v>
      </c>
    </row>
    <row r="30" spans="1:7" s="91" customFormat="1" ht="13.2">
      <c r="A30" s="88">
        <f t="shared" si="0"/>
        <v>4</v>
      </c>
      <c r="B30" s="89">
        <v>6391</v>
      </c>
      <c r="C30" s="100" t="s">
        <v>315</v>
      </c>
      <c r="D30" s="57">
        <f>D31</f>
        <v>0</v>
      </c>
      <c r="E30" s="57">
        <f>E31</f>
        <v>0</v>
      </c>
      <c r="F30" s="57">
        <f>F31</f>
        <v>0</v>
      </c>
    </row>
    <row r="31" spans="1:7" s="91" customFormat="1" ht="13.2">
      <c r="A31" s="88">
        <f t="shared" si="0"/>
        <v>5</v>
      </c>
      <c r="B31" s="89">
        <v>63911</v>
      </c>
      <c r="C31" s="100" t="s">
        <v>315</v>
      </c>
      <c r="D31" s="90"/>
      <c r="E31" s="90"/>
      <c r="F31" s="90"/>
    </row>
    <row r="32" spans="1:7" s="91" customFormat="1" ht="13.2">
      <c r="A32" s="88">
        <f t="shared" si="0"/>
        <v>4</v>
      </c>
      <c r="B32" s="89">
        <v>3692</v>
      </c>
      <c r="C32" s="100" t="s">
        <v>316</v>
      </c>
      <c r="D32" s="57">
        <f>D33</f>
        <v>0</v>
      </c>
      <c r="E32" s="57">
        <f>E33</f>
        <v>0</v>
      </c>
      <c r="F32" s="57">
        <f>F33</f>
        <v>0</v>
      </c>
    </row>
    <row r="33" spans="1:6" s="91" customFormat="1" ht="13.2">
      <c r="A33" s="88">
        <f t="shared" si="0"/>
        <v>5</v>
      </c>
      <c r="B33" s="89">
        <v>63921</v>
      </c>
      <c r="C33" s="100" t="s">
        <v>316</v>
      </c>
      <c r="D33" s="90"/>
      <c r="E33" s="90"/>
      <c r="F33" s="90"/>
    </row>
    <row r="34" spans="1:6" s="91" customFormat="1" ht="22.8">
      <c r="A34" s="88">
        <f t="shared" si="0"/>
        <v>4</v>
      </c>
      <c r="B34" s="89">
        <v>6393</v>
      </c>
      <c r="C34" s="100" t="s">
        <v>317</v>
      </c>
      <c r="D34" s="57">
        <f>D35</f>
        <v>0</v>
      </c>
      <c r="E34" s="57">
        <f>E35</f>
        <v>0</v>
      </c>
      <c r="F34" s="57">
        <f>F35</f>
        <v>0</v>
      </c>
    </row>
    <row r="35" spans="1:6" s="91" customFormat="1" ht="22.8">
      <c r="A35" s="88">
        <f t="shared" si="0"/>
        <v>5</v>
      </c>
      <c r="B35" s="89">
        <v>63931</v>
      </c>
      <c r="C35" s="100" t="s">
        <v>317</v>
      </c>
      <c r="D35" s="90"/>
      <c r="E35" s="90"/>
      <c r="F35" s="90"/>
    </row>
    <row r="36" spans="1:6" s="91" customFormat="1" ht="26.4">
      <c r="A36" s="44">
        <f t="shared" si="0"/>
        <v>4</v>
      </c>
      <c r="B36" s="53">
        <v>6394</v>
      </c>
      <c r="C36" s="99" t="s">
        <v>318</v>
      </c>
      <c r="D36" s="57">
        <f>D37</f>
        <v>0</v>
      </c>
      <c r="E36" s="57">
        <f>E37</f>
        <v>0</v>
      </c>
      <c r="F36" s="57">
        <f>F37</f>
        <v>0</v>
      </c>
    </row>
    <row r="37" spans="1:6" s="91" customFormat="1" ht="22.8">
      <c r="A37" s="88">
        <f t="shared" si="0"/>
        <v>5</v>
      </c>
      <c r="B37" s="89">
        <v>63941</v>
      </c>
      <c r="C37" s="100" t="s">
        <v>318</v>
      </c>
      <c r="D37" s="90"/>
      <c r="E37" s="90"/>
      <c r="F37" s="90"/>
    </row>
    <row r="38" spans="1:6" s="49" customFormat="1" ht="13.2">
      <c r="A38" s="48">
        <f t="shared" si="0"/>
        <v>2</v>
      </c>
      <c r="B38" s="52">
        <v>64</v>
      </c>
      <c r="C38" s="96" t="s">
        <v>239</v>
      </c>
      <c r="D38" s="46">
        <f>D39+D47</f>
        <v>50</v>
      </c>
      <c r="E38" s="46">
        <f>E39+E47</f>
        <v>50</v>
      </c>
      <c r="F38" s="46">
        <f>F39+F47</f>
        <v>50</v>
      </c>
    </row>
    <row r="39" spans="1:6" s="49" customFormat="1" ht="13.2">
      <c r="A39" s="48">
        <f t="shared" si="0"/>
        <v>3</v>
      </c>
      <c r="B39" s="52">
        <v>641</v>
      </c>
      <c r="C39" s="98" t="s">
        <v>240</v>
      </c>
      <c r="D39" s="87">
        <f>D40+D43+D45</f>
        <v>50</v>
      </c>
      <c r="E39" s="87">
        <f>E40+E43+E45</f>
        <v>50</v>
      </c>
      <c r="F39" s="87">
        <f>F40+F43+F45</f>
        <v>50</v>
      </c>
    </row>
    <row r="40" spans="1:6" s="58" customFormat="1" ht="13.2">
      <c r="A40" s="44">
        <f t="shared" si="0"/>
        <v>4</v>
      </c>
      <c r="B40" s="53">
        <v>6413</v>
      </c>
      <c r="C40" s="99" t="s">
        <v>241</v>
      </c>
      <c r="D40" s="57">
        <f>D41+D42</f>
        <v>50</v>
      </c>
      <c r="E40" s="57">
        <f>E41+E42</f>
        <v>50</v>
      </c>
      <c r="F40" s="57">
        <f>F41+F42</f>
        <v>50</v>
      </c>
    </row>
    <row r="41" spans="1:6" s="91" customFormat="1" ht="13.2">
      <c r="A41" s="88">
        <f t="shared" si="0"/>
        <v>5</v>
      </c>
      <c r="B41" s="89">
        <v>64131</v>
      </c>
      <c r="C41" s="100" t="s">
        <v>242</v>
      </c>
      <c r="D41" s="90"/>
      <c r="E41" s="90"/>
      <c r="F41" s="90"/>
    </row>
    <row r="42" spans="1:6" s="91" customFormat="1" ht="13.2">
      <c r="A42" s="88">
        <f t="shared" si="0"/>
        <v>5</v>
      </c>
      <c r="B42" s="89">
        <v>64132</v>
      </c>
      <c r="C42" s="100" t="s">
        <v>243</v>
      </c>
      <c r="D42" s="90">
        <v>50</v>
      </c>
      <c r="E42" s="90">
        <v>50</v>
      </c>
      <c r="F42" s="90">
        <v>50</v>
      </c>
    </row>
    <row r="43" spans="1:6" s="58" customFormat="1" ht="13.2">
      <c r="A43" s="44">
        <f t="shared" si="0"/>
        <v>4</v>
      </c>
      <c r="B43" s="53">
        <v>6415</v>
      </c>
      <c r="C43" s="99" t="s">
        <v>244</v>
      </c>
      <c r="D43" s="57">
        <f>D44</f>
        <v>0</v>
      </c>
      <c r="E43" s="57">
        <f>E44</f>
        <v>0</v>
      </c>
      <c r="F43" s="57">
        <f>F44</f>
        <v>0</v>
      </c>
    </row>
    <row r="44" spans="1:6" s="91" customFormat="1" ht="13.2">
      <c r="A44" s="88">
        <f t="shared" si="0"/>
        <v>5</v>
      </c>
      <c r="B44" s="89">
        <v>64151</v>
      </c>
      <c r="C44" s="100" t="s">
        <v>245</v>
      </c>
      <c r="D44" s="90"/>
      <c r="E44" s="90"/>
      <c r="F44" s="90"/>
    </row>
    <row r="45" spans="1:6" s="58" customFormat="1" ht="13.2">
      <c r="A45" s="44">
        <f t="shared" si="0"/>
        <v>4</v>
      </c>
      <c r="B45" s="53">
        <v>6419</v>
      </c>
      <c r="C45" s="99" t="s">
        <v>246</v>
      </c>
      <c r="D45" s="57">
        <f>D46</f>
        <v>0</v>
      </c>
      <c r="E45" s="57">
        <f>E46</f>
        <v>0</v>
      </c>
      <c r="F45" s="57">
        <f>F46</f>
        <v>0</v>
      </c>
    </row>
    <row r="46" spans="1:6" s="91" customFormat="1" ht="13.2">
      <c r="A46" s="88">
        <f t="shared" si="0"/>
        <v>5</v>
      </c>
      <c r="B46" s="89">
        <v>64199</v>
      </c>
      <c r="C46" s="100" t="s">
        <v>246</v>
      </c>
      <c r="D46" s="90"/>
      <c r="E46" s="90"/>
      <c r="F46" s="90"/>
    </row>
    <row r="47" spans="1:6" s="49" customFormat="1" ht="13.2">
      <c r="A47" s="48">
        <f t="shared" si="0"/>
        <v>3</v>
      </c>
      <c r="B47" s="52">
        <v>642</v>
      </c>
      <c r="C47" s="98" t="s">
        <v>247</v>
      </c>
      <c r="D47" s="87">
        <f>D48+D50+D53</f>
        <v>0</v>
      </c>
      <c r="E47" s="87">
        <f>E48+E50+E53</f>
        <v>0</v>
      </c>
      <c r="F47" s="87">
        <f>F48+F50+F53</f>
        <v>0</v>
      </c>
    </row>
    <row r="48" spans="1:6" s="60" customFormat="1" ht="13.2">
      <c r="A48" s="44">
        <f t="shared" si="0"/>
        <v>4</v>
      </c>
      <c r="B48" s="53">
        <v>6421</v>
      </c>
      <c r="C48" s="99" t="s">
        <v>248</v>
      </c>
      <c r="D48" s="59">
        <f>SUM(D49:D49)</f>
        <v>0</v>
      </c>
      <c r="E48" s="59">
        <f>SUM(E49:E49)</f>
        <v>0</v>
      </c>
      <c r="F48" s="59">
        <f>SUM(F49:F49)</f>
        <v>0</v>
      </c>
    </row>
    <row r="49" spans="1:6" s="93" customFormat="1" ht="13.2">
      <c r="A49" s="88">
        <f t="shared" si="0"/>
        <v>5</v>
      </c>
      <c r="B49" s="89">
        <v>64219</v>
      </c>
      <c r="C49" s="100" t="s">
        <v>249</v>
      </c>
      <c r="D49" s="92"/>
      <c r="E49" s="92"/>
      <c r="F49" s="92"/>
    </row>
    <row r="50" spans="1:6" s="58" customFormat="1" ht="13.2">
      <c r="A50" s="44">
        <f t="shared" si="0"/>
        <v>4</v>
      </c>
      <c r="B50" s="53">
        <v>6422</v>
      </c>
      <c r="C50" s="99" t="s">
        <v>250</v>
      </c>
      <c r="D50" s="57">
        <f>SUM(D51:D52)</f>
        <v>0</v>
      </c>
      <c r="E50" s="57">
        <f>SUM(E51:E52)</f>
        <v>0</v>
      </c>
      <c r="F50" s="57">
        <f>SUM(F51:F52)</f>
        <v>0</v>
      </c>
    </row>
    <row r="51" spans="1:6" s="91" customFormat="1" ht="13.2">
      <c r="A51" s="88">
        <f t="shared" si="0"/>
        <v>5</v>
      </c>
      <c r="B51" s="89">
        <v>64225</v>
      </c>
      <c r="C51" s="100" t="s">
        <v>251</v>
      </c>
      <c r="D51" s="90"/>
      <c r="E51" s="90"/>
      <c r="F51" s="90"/>
    </row>
    <row r="52" spans="1:6" s="91" customFormat="1" ht="13.2">
      <c r="A52" s="88">
        <f t="shared" si="0"/>
        <v>5</v>
      </c>
      <c r="B52" s="89">
        <v>64229</v>
      </c>
      <c r="C52" s="100" t="s">
        <v>252</v>
      </c>
      <c r="D52" s="94"/>
      <c r="E52" s="94"/>
      <c r="F52" s="94"/>
    </row>
    <row r="53" spans="1:6" s="58" customFormat="1" ht="13.2">
      <c r="A53" s="44">
        <f t="shared" si="0"/>
        <v>4</v>
      </c>
      <c r="B53" s="53">
        <v>6429</v>
      </c>
      <c r="C53" s="99" t="s">
        <v>253</v>
      </c>
      <c r="D53" s="57">
        <f>D54</f>
        <v>0</v>
      </c>
      <c r="E53" s="57">
        <f>E54</f>
        <v>0</v>
      </c>
      <c r="F53" s="57">
        <f>F54</f>
        <v>0</v>
      </c>
    </row>
    <row r="54" spans="1:6" s="91" customFormat="1" ht="13.2">
      <c r="A54" s="88">
        <f t="shared" si="0"/>
        <v>5</v>
      </c>
      <c r="B54" s="89">
        <v>64299</v>
      </c>
      <c r="C54" s="100" t="s">
        <v>253</v>
      </c>
      <c r="D54" s="90"/>
      <c r="E54" s="90"/>
      <c r="F54" s="90"/>
    </row>
    <row r="55" spans="1:6" s="49" customFormat="1" ht="26.4">
      <c r="A55" s="48">
        <f t="shared" si="0"/>
        <v>2</v>
      </c>
      <c r="B55" s="52">
        <v>65</v>
      </c>
      <c r="C55" s="96" t="s">
        <v>254</v>
      </c>
      <c r="D55" s="46">
        <f t="shared" ref="D55:F56" si="2">D56</f>
        <v>1500000</v>
      </c>
      <c r="E55" s="46">
        <f t="shared" si="2"/>
        <v>1500000</v>
      </c>
      <c r="F55" s="46">
        <f t="shared" si="2"/>
        <v>1500000</v>
      </c>
    </row>
    <row r="56" spans="1:6" s="49" customFormat="1" ht="13.2">
      <c r="A56" s="48">
        <f t="shared" si="0"/>
        <v>3</v>
      </c>
      <c r="B56" s="52">
        <v>652</v>
      </c>
      <c r="C56" s="98" t="s">
        <v>255</v>
      </c>
      <c r="D56" s="87">
        <f t="shared" si="2"/>
        <v>1500000</v>
      </c>
      <c r="E56" s="87">
        <f t="shared" si="2"/>
        <v>1500000</v>
      </c>
      <c r="F56" s="87">
        <f t="shared" si="2"/>
        <v>1500000</v>
      </c>
    </row>
    <row r="57" spans="1:6" s="58" customFormat="1" ht="13.2">
      <c r="A57" s="44">
        <f t="shared" si="0"/>
        <v>4</v>
      </c>
      <c r="B57" s="53">
        <v>6526</v>
      </c>
      <c r="C57" s="99" t="s">
        <v>256</v>
      </c>
      <c r="D57" s="57">
        <f>D58+D59+D60+D61</f>
        <v>1500000</v>
      </c>
      <c r="E57" s="57">
        <f>E58+E59+E60+E61</f>
        <v>1500000</v>
      </c>
      <c r="F57" s="57">
        <f>F58+F59+F60+F61</f>
        <v>1500000</v>
      </c>
    </row>
    <row r="58" spans="1:6" s="91" customFormat="1" ht="13.2">
      <c r="A58" s="88"/>
      <c r="B58" s="89">
        <v>65264</v>
      </c>
      <c r="C58" s="100" t="s">
        <v>359</v>
      </c>
      <c r="D58" s="90">
        <v>1500000</v>
      </c>
      <c r="E58" s="90">
        <v>1500000</v>
      </c>
      <c r="F58" s="90">
        <v>1500000</v>
      </c>
    </row>
    <row r="59" spans="1:6" s="91" customFormat="1" ht="13.2">
      <c r="A59" s="88">
        <f t="shared" si="0"/>
        <v>5</v>
      </c>
      <c r="B59" s="89">
        <v>65267</v>
      </c>
      <c r="C59" s="100" t="s">
        <v>257</v>
      </c>
      <c r="D59" s="90"/>
      <c r="E59" s="90"/>
      <c r="F59" s="90"/>
    </row>
    <row r="60" spans="1:6" s="91" customFormat="1" ht="13.2">
      <c r="A60" s="88">
        <f t="shared" si="0"/>
        <v>5</v>
      </c>
      <c r="B60" s="89">
        <v>65268</v>
      </c>
      <c r="C60" s="100" t="s">
        <v>258</v>
      </c>
      <c r="D60" s="90"/>
      <c r="E60" s="90"/>
      <c r="F60" s="90"/>
    </row>
    <row r="61" spans="1:6" s="91" customFormat="1" ht="13.2">
      <c r="A61" s="88">
        <f t="shared" si="0"/>
        <v>5</v>
      </c>
      <c r="B61" s="89">
        <v>65269</v>
      </c>
      <c r="C61" s="100" t="s">
        <v>259</v>
      </c>
      <c r="D61" s="90"/>
      <c r="E61" s="90"/>
      <c r="F61" s="90"/>
    </row>
    <row r="62" spans="1:6" s="49" customFormat="1" ht="26.4">
      <c r="A62" s="48">
        <f t="shared" si="0"/>
        <v>2</v>
      </c>
      <c r="B62" s="52">
        <v>66</v>
      </c>
      <c r="C62" s="96" t="s">
        <v>260</v>
      </c>
      <c r="D62" s="46">
        <f>D63+D66</f>
        <v>10000</v>
      </c>
      <c r="E62" s="46">
        <f>E63+E66</f>
        <v>10000</v>
      </c>
      <c r="F62" s="46">
        <f>F63+F66</f>
        <v>10000</v>
      </c>
    </row>
    <row r="63" spans="1:6" s="49" customFormat="1" ht="13.2">
      <c r="A63" s="48">
        <f t="shared" si="0"/>
        <v>3</v>
      </c>
      <c r="B63" s="52">
        <v>661</v>
      </c>
      <c r="C63" s="98" t="s">
        <v>261</v>
      </c>
      <c r="D63" s="87">
        <f t="shared" ref="D63:F64" si="3">D64</f>
        <v>10000</v>
      </c>
      <c r="E63" s="87">
        <f t="shared" si="3"/>
        <v>10000</v>
      </c>
      <c r="F63" s="87">
        <f t="shared" si="3"/>
        <v>10000</v>
      </c>
    </row>
    <row r="64" spans="1:6" s="58" customFormat="1" ht="13.2">
      <c r="A64" s="44">
        <f t="shared" si="0"/>
        <v>4</v>
      </c>
      <c r="B64" s="53">
        <v>6615</v>
      </c>
      <c r="C64" s="99" t="s">
        <v>262</v>
      </c>
      <c r="D64" s="57">
        <f t="shared" si="3"/>
        <v>10000</v>
      </c>
      <c r="E64" s="57">
        <f t="shared" si="3"/>
        <v>10000</v>
      </c>
      <c r="F64" s="57">
        <f t="shared" si="3"/>
        <v>10000</v>
      </c>
    </row>
    <row r="65" spans="1:6" s="91" customFormat="1" ht="13.2">
      <c r="A65" s="88">
        <f t="shared" si="0"/>
        <v>5</v>
      </c>
      <c r="B65" s="89">
        <v>66151</v>
      </c>
      <c r="C65" s="100" t="s">
        <v>262</v>
      </c>
      <c r="D65" s="90">
        <v>10000</v>
      </c>
      <c r="E65" s="90">
        <v>10000</v>
      </c>
      <c r="F65" s="90">
        <v>10000</v>
      </c>
    </row>
    <row r="66" spans="1:6" s="49" customFormat="1" ht="13.2">
      <c r="A66" s="48">
        <f t="shared" si="0"/>
        <v>3</v>
      </c>
      <c r="B66" s="52">
        <v>663</v>
      </c>
      <c r="C66" s="98" t="s">
        <v>263</v>
      </c>
      <c r="D66" s="87">
        <f>D67+D69</f>
        <v>0</v>
      </c>
      <c r="E66" s="87">
        <f>E67+E69</f>
        <v>0</v>
      </c>
      <c r="F66" s="87">
        <f>F67+F69</f>
        <v>0</v>
      </c>
    </row>
    <row r="67" spans="1:6" s="58" customFormat="1" ht="13.2">
      <c r="A67" s="44">
        <f t="shared" si="0"/>
        <v>4</v>
      </c>
      <c r="B67" s="53">
        <v>6631</v>
      </c>
      <c r="C67" s="99" t="s">
        <v>264</v>
      </c>
      <c r="D67" s="57">
        <f>D68</f>
        <v>0</v>
      </c>
      <c r="E67" s="57">
        <f>E68</f>
        <v>0</v>
      </c>
      <c r="F67" s="57">
        <f>F68</f>
        <v>0</v>
      </c>
    </row>
    <row r="68" spans="1:6" s="91" customFormat="1" ht="13.2">
      <c r="A68" s="88">
        <f t="shared" si="0"/>
        <v>5</v>
      </c>
      <c r="B68" s="89">
        <v>66314</v>
      </c>
      <c r="C68" s="100" t="s">
        <v>265</v>
      </c>
      <c r="D68" s="90"/>
      <c r="E68" s="90"/>
      <c r="F68" s="90"/>
    </row>
    <row r="69" spans="1:6" s="58" customFormat="1" ht="13.2">
      <c r="A69" s="44">
        <f t="shared" si="0"/>
        <v>4</v>
      </c>
      <c r="B69" s="53">
        <v>6632</v>
      </c>
      <c r="C69" s="99" t="s">
        <v>266</v>
      </c>
      <c r="D69" s="57">
        <f>D70</f>
        <v>0</v>
      </c>
      <c r="E69" s="57">
        <f>E70</f>
        <v>0</v>
      </c>
      <c r="F69" s="57">
        <f>F70</f>
        <v>0</v>
      </c>
    </row>
    <row r="70" spans="1:6" s="91" customFormat="1" ht="13.2">
      <c r="A70" s="88">
        <f t="shared" si="0"/>
        <v>5</v>
      </c>
      <c r="B70" s="89">
        <v>66322</v>
      </c>
      <c r="C70" s="100" t="s">
        <v>267</v>
      </c>
      <c r="D70" s="90"/>
      <c r="E70" s="90"/>
      <c r="F70" s="90"/>
    </row>
    <row r="71" spans="1:6" s="49" customFormat="1" ht="26.4">
      <c r="A71" s="48">
        <f t="shared" si="0"/>
        <v>2</v>
      </c>
      <c r="B71" s="52">
        <v>67</v>
      </c>
      <c r="C71" s="96" t="s">
        <v>268</v>
      </c>
      <c r="D71" s="46">
        <f>D72+D79</f>
        <v>1508300</v>
      </c>
      <c r="E71" s="46">
        <f>E72+E79</f>
        <v>1508300</v>
      </c>
      <c r="F71" s="46">
        <f>F72+F79</f>
        <v>1508300</v>
      </c>
    </row>
    <row r="72" spans="1:6" s="49" customFormat="1" ht="24">
      <c r="A72" s="48">
        <f t="shared" si="0"/>
        <v>3</v>
      </c>
      <c r="B72" s="52">
        <v>671</v>
      </c>
      <c r="C72" s="98" t="s">
        <v>269</v>
      </c>
      <c r="D72" s="46">
        <f>D73+D75+D77</f>
        <v>1508300</v>
      </c>
      <c r="E72" s="46">
        <f>E73+E75+E77</f>
        <v>1508300</v>
      </c>
      <c r="F72" s="46">
        <f>F73+F75+F77</f>
        <v>1508300</v>
      </c>
    </row>
    <row r="73" spans="1:6" s="58" customFormat="1" ht="13.2">
      <c r="A73" s="44">
        <f t="shared" si="0"/>
        <v>4</v>
      </c>
      <c r="B73" s="53">
        <v>6711</v>
      </c>
      <c r="C73" s="99" t="s">
        <v>270</v>
      </c>
      <c r="D73" s="50">
        <f>SUM(D74)</f>
        <v>1508300</v>
      </c>
      <c r="E73" s="50">
        <f>SUM(E74)</f>
        <v>1508300</v>
      </c>
      <c r="F73" s="50">
        <f>SUM(F74)</f>
        <v>1508300</v>
      </c>
    </row>
    <row r="74" spans="1:6" s="91" customFormat="1" ht="13.2">
      <c r="A74" s="88">
        <f t="shared" si="0"/>
        <v>5</v>
      </c>
      <c r="B74" s="89">
        <v>67111</v>
      </c>
      <c r="C74" s="100" t="s">
        <v>270</v>
      </c>
      <c r="D74" s="90">
        <v>1508300</v>
      </c>
      <c r="E74" s="90">
        <v>1508300</v>
      </c>
      <c r="F74" s="90">
        <v>1508300</v>
      </c>
    </row>
    <row r="75" spans="1:6" s="58" customFormat="1" ht="26.4">
      <c r="A75" s="44">
        <f t="shared" si="0"/>
        <v>4</v>
      </c>
      <c r="B75" s="53">
        <v>6712</v>
      </c>
      <c r="C75" s="99" t="s">
        <v>271</v>
      </c>
      <c r="D75" s="50">
        <f>SUM(D76)</f>
        <v>0</v>
      </c>
      <c r="E75" s="50">
        <f>SUM(E76)</f>
        <v>0</v>
      </c>
      <c r="F75" s="50">
        <f>SUM(F76)</f>
        <v>0</v>
      </c>
    </row>
    <row r="76" spans="1:6" s="91" customFormat="1" ht="13.2">
      <c r="A76" s="88">
        <f t="shared" si="0"/>
        <v>5</v>
      </c>
      <c r="B76" s="89">
        <v>67121</v>
      </c>
      <c r="C76" s="100" t="s">
        <v>271</v>
      </c>
      <c r="D76" s="90"/>
      <c r="E76" s="90"/>
      <c r="F76" s="90"/>
    </row>
    <row r="77" spans="1:6" s="58" customFormat="1" ht="26.4">
      <c r="A77" s="44">
        <f t="shared" ref="A77:A106" si="4">LEN(B77)</f>
        <v>4</v>
      </c>
      <c r="B77" s="53">
        <v>6714</v>
      </c>
      <c r="C77" s="99" t="s">
        <v>272</v>
      </c>
      <c r="D77" s="50">
        <f>SUM(D78)</f>
        <v>0</v>
      </c>
      <c r="E77" s="50">
        <f>SUM(E78)</f>
        <v>0</v>
      </c>
      <c r="F77" s="50">
        <f>SUM(F78)</f>
        <v>0</v>
      </c>
    </row>
    <row r="78" spans="1:6" s="91" customFormat="1" ht="22.8">
      <c r="A78" s="88">
        <f t="shared" si="4"/>
        <v>5</v>
      </c>
      <c r="B78" s="89">
        <v>67141</v>
      </c>
      <c r="C78" s="100" t="s">
        <v>272</v>
      </c>
      <c r="D78" s="90"/>
      <c r="E78" s="90"/>
      <c r="F78" s="90"/>
    </row>
    <row r="79" spans="1:6" s="49" customFormat="1" ht="13.2">
      <c r="A79" s="48">
        <f t="shared" si="4"/>
        <v>3</v>
      </c>
      <c r="B79" s="52">
        <v>673</v>
      </c>
      <c r="C79" s="98" t="s">
        <v>273</v>
      </c>
      <c r="D79" s="46">
        <f t="shared" ref="D79:F80" si="5">SUM(D80)</f>
        <v>0</v>
      </c>
      <c r="E79" s="46">
        <f t="shared" si="5"/>
        <v>0</v>
      </c>
      <c r="F79" s="46">
        <f t="shared" si="5"/>
        <v>0</v>
      </c>
    </row>
    <row r="80" spans="1:6" s="58" customFormat="1" ht="13.2">
      <c r="A80" s="44">
        <f t="shared" si="4"/>
        <v>4</v>
      </c>
      <c r="B80" s="53">
        <v>6731</v>
      </c>
      <c r="C80" s="99" t="s">
        <v>273</v>
      </c>
      <c r="D80" s="50">
        <f t="shared" si="5"/>
        <v>0</v>
      </c>
      <c r="E80" s="50">
        <f t="shared" si="5"/>
        <v>0</v>
      </c>
      <c r="F80" s="50">
        <f t="shared" si="5"/>
        <v>0</v>
      </c>
    </row>
    <row r="81" spans="1:6" s="91" customFormat="1" ht="13.2">
      <c r="A81" s="88">
        <f t="shared" si="4"/>
        <v>5</v>
      </c>
      <c r="B81" s="89">
        <v>67311</v>
      </c>
      <c r="C81" s="100" t="s">
        <v>273</v>
      </c>
      <c r="D81" s="90"/>
      <c r="E81" s="90"/>
      <c r="F81" s="90"/>
    </row>
    <row r="82" spans="1:6" s="49" customFormat="1" ht="13.2">
      <c r="A82" s="48">
        <f t="shared" si="4"/>
        <v>2</v>
      </c>
      <c r="B82" s="52">
        <v>68</v>
      </c>
      <c r="C82" s="96" t="s">
        <v>274</v>
      </c>
      <c r="D82" s="46">
        <f t="shared" ref="D82:F83" si="6">D83</f>
        <v>0</v>
      </c>
      <c r="E82" s="46">
        <f t="shared" si="6"/>
        <v>0</v>
      </c>
      <c r="F82" s="46">
        <f t="shared" si="6"/>
        <v>0</v>
      </c>
    </row>
    <row r="83" spans="1:6" s="49" customFormat="1" ht="13.2">
      <c r="A83" s="48">
        <f t="shared" si="4"/>
        <v>3</v>
      </c>
      <c r="B83" s="52">
        <v>683</v>
      </c>
      <c r="C83" s="98" t="s">
        <v>275</v>
      </c>
      <c r="D83" s="46">
        <f t="shared" si="6"/>
        <v>0</v>
      </c>
      <c r="E83" s="46">
        <f t="shared" si="6"/>
        <v>0</v>
      </c>
      <c r="F83" s="46">
        <f t="shared" si="6"/>
        <v>0</v>
      </c>
    </row>
    <row r="84" spans="1:6" s="58" customFormat="1" ht="13.2">
      <c r="A84" s="44">
        <f t="shared" si="4"/>
        <v>4</v>
      </c>
      <c r="B84" s="53">
        <v>6831</v>
      </c>
      <c r="C84" s="99" t="s">
        <v>275</v>
      </c>
      <c r="D84" s="50">
        <f>SUM(D85)</f>
        <v>0</v>
      </c>
      <c r="E84" s="50">
        <f>SUM(E85)</f>
        <v>0</v>
      </c>
      <c r="F84" s="50">
        <f>SUM(F85)</f>
        <v>0</v>
      </c>
    </row>
    <row r="85" spans="1:6" s="91" customFormat="1" ht="13.2">
      <c r="A85" s="88">
        <f t="shared" si="4"/>
        <v>5</v>
      </c>
      <c r="B85" s="89">
        <v>68311</v>
      </c>
      <c r="C85" s="100" t="s">
        <v>275</v>
      </c>
      <c r="D85" s="90"/>
      <c r="E85" s="90"/>
      <c r="F85" s="90"/>
    </row>
    <row r="86" spans="1:6" s="47" customFormat="1" ht="13.2">
      <c r="A86" s="45">
        <f t="shared" si="4"/>
        <v>1</v>
      </c>
      <c r="B86" s="52">
        <v>7</v>
      </c>
      <c r="C86" s="96" t="s">
        <v>276</v>
      </c>
      <c r="D86" s="46">
        <f>D87+D91</f>
        <v>1300</v>
      </c>
      <c r="E86" s="46">
        <f>E87+E91</f>
        <v>1300</v>
      </c>
      <c r="F86" s="46">
        <f>F87+F91</f>
        <v>1300</v>
      </c>
    </row>
    <row r="87" spans="1:6" s="49" customFormat="1" ht="13.2">
      <c r="A87" s="48">
        <f t="shared" si="4"/>
        <v>2</v>
      </c>
      <c r="B87" s="52">
        <v>71</v>
      </c>
      <c r="C87" s="96" t="s">
        <v>277</v>
      </c>
      <c r="D87" s="46">
        <f t="shared" ref="D87:F89" si="7">D88</f>
        <v>0</v>
      </c>
      <c r="E87" s="46">
        <f t="shared" si="7"/>
        <v>0</v>
      </c>
      <c r="F87" s="46">
        <f t="shared" si="7"/>
        <v>0</v>
      </c>
    </row>
    <row r="88" spans="1:6" s="49" customFormat="1" ht="13.2">
      <c r="A88" s="48">
        <f t="shared" si="4"/>
        <v>3</v>
      </c>
      <c r="B88" s="52">
        <v>711</v>
      </c>
      <c r="C88" s="98" t="s">
        <v>278</v>
      </c>
      <c r="D88" s="87">
        <f t="shared" si="7"/>
        <v>0</v>
      </c>
      <c r="E88" s="87">
        <f t="shared" si="7"/>
        <v>0</v>
      </c>
      <c r="F88" s="87">
        <f t="shared" si="7"/>
        <v>0</v>
      </c>
    </row>
    <row r="89" spans="1:6" s="58" customFormat="1" ht="13.2">
      <c r="A89" s="44">
        <f t="shared" si="4"/>
        <v>4</v>
      </c>
      <c r="B89" s="53">
        <v>7111</v>
      </c>
      <c r="C89" s="99" t="s">
        <v>152</v>
      </c>
      <c r="D89" s="57">
        <f t="shared" si="7"/>
        <v>0</v>
      </c>
      <c r="E89" s="57">
        <f t="shared" si="7"/>
        <v>0</v>
      </c>
      <c r="F89" s="57">
        <f t="shared" si="7"/>
        <v>0</v>
      </c>
    </row>
    <row r="90" spans="1:6" s="91" customFormat="1" ht="13.2">
      <c r="A90" s="88">
        <f t="shared" si="4"/>
        <v>5</v>
      </c>
      <c r="B90" s="89">
        <v>71111</v>
      </c>
      <c r="C90" s="100" t="s">
        <v>279</v>
      </c>
      <c r="D90" s="94"/>
      <c r="E90" s="94"/>
      <c r="F90" s="94"/>
    </row>
    <row r="91" spans="1:6" s="49" customFormat="1" ht="13.2">
      <c r="A91" s="48">
        <f t="shared" si="4"/>
        <v>2</v>
      </c>
      <c r="B91" s="52">
        <v>72</v>
      </c>
      <c r="C91" s="96" t="s">
        <v>280</v>
      </c>
      <c r="D91" s="46">
        <f>D92+D97</f>
        <v>1300</v>
      </c>
      <c r="E91" s="46">
        <f>E92+E97</f>
        <v>1300</v>
      </c>
      <c r="F91" s="46">
        <f>F92+F97</f>
        <v>1300</v>
      </c>
    </row>
    <row r="92" spans="1:6" s="49" customFormat="1" ht="13.2">
      <c r="A92" s="48">
        <f t="shared" si="4"/>
        <v>3</v>
      </c>
      <c r="B92" s="52">
        <v>721</v>
      </c>
      <c r="C92" s="98" t="s">
        <v>281</v>
      </c>
      <c r="D92" s="87">
        <f>D93+D95</f>
        <v>1300</v>
      </c>
      <c r="E92" s="87">
        <f>E93+E95</f>
        <v>1300</v>
      </c>
      <c r="F92" s="87">
        <f>F93+F95</f>
        <v>1300</v>
      </c>
    </row>
    <row r="93" spans="1:6" s="58" customFormat="1" ht="13.2">
      <c r="A93" s="44">
        <f t="shared" si="4"/>
        <v>4</v>
      </c>
      <c r="B93" s="53">
        <v>7211</v>
      </c>
      <c r="C93" s="99" t="s">
        <v>282</v>
      </c>
      <c r="D93" s="57">
        <f>D94</f>
        <v>1300</v>
      </c>
      <c r="E93" s="57">
        <f>E94</f>
        <v>1300</v>
      </c>
      <c r="F93" s="57">
        <f>F94</f>
        <v>1300</v>
      </c>
    </row>
    <row r="94" spans="1:6" s="91" customFormat="1" ht="13.2">
      <c r="A94" s="88">
        <f t="shared" si="4"/>
        <v>5</v>
      </c>
      <c r="B94" s="89">
        <v>72119</v>
      </c>
      <c r="C94" s="100" t="s">
        <v>283</v>
      </c>
      <c r="D94" s="90">
        <v>1300</v>
      </c>
      <c r="E94" s="90">
        <v>1300</v>
      </c>
      <c r="F94" s="90">
        <v>1300</v>
      </c>
    </row>
    <row r="95" spans="1:6" s="58" customFormat="1" ht="13.2">
      <c r="A95" s="44">
        <f t="shared" si="4"/>
        <v>4</v>
      </c>
      <c r="B95" s="53">
        <v>7212</v>
      </c>
      <c r="C95" s="99" t="s">
        <v>164</v>
      </c>
      <c r="D95" s="57">
        <f>D96</f>
        <v>0</v>
      </c>
      <c r="E95" s="57">
        <f t="shared" ref="E95:F95" si="8">E96</f>
        <v>0</v>
      </c>
      <c r="F95" s="57">
        <f t="shared" si="8"/>
        <v>0</v>
      </c>
    </row>
    <row r="96" spans="1:6" s="91" customFormat="1" ht="13.2">
      <c r="A96" s="88">
        <f t="shared" si="4"/>
        <v>5</v>
      </c>
      <c r="B96" s="89">
        <v>72121</v>
      </c>
      <c r="C96" s="100" t="s">
        <v>284</v>
      </c>
      <c r="D96" s="90"/>
      <c r="E96" s="90"/>
      <c r="F96" s="90"/>
    </row>
    <row r="97" spans="1:6" s="49" customFormat="1" ht="13.2">
      <c r="A97" s="48">
        <f t="shared" si="4"/>
        <v>3</v>
      </c>
      <c r="B97" s="52">
        <v>723</v>
      </c>
      <c r="C97" s="98" t="s">
        <v>285</v>
      </c>
      <c r="D97" s="87">
        <f>D98</f>
        <v>0</v>
      </c>
      <c r="E97" s="87">
        <f t="shared" ref="E97:F98" si="9">E98</f>
        <v>0</v>
      </c>
      <c r="F97" s="87">
        <f t="shared" si="9"/>
        <v>0</v>
      </c>
    </row>
    <row r="98" spans="1:6" s="58" customFormat="1" ht="13.2">
      <c r="A98" s="44">
        <f t="shared" si="4"/>
        <v>4</v>
      </c>
      <c r="B98" s="53">
        <v>7231</v>
      </c>
      <c r="C98" s="99" t="s">
        <v>182</v>
      </c>
      <c r="D98" s="57">
        <f>D99</f>
        <v>0</v>
      </c>
      <c r="E98" s="57">
        <f t="shared" si="9"/>
        <v>0</v>
      </c>
      <c r="F98" s="57">
        <f t="shared" si="9"/>
        <v>0</v>
      </c>
    </row>
    <row r="99" spans="1:6" s="91" customFormat="1" ht="13.2">
      <c r="A99" s="88">
        <f t="shared" si="4"/>
        <v>5</v>
      </c>
      <c r="B99" s="89">
        <v>72311</v>
      </c>
      <c r="C99" s="100" t="s">
        <v>286</v>
      </c>
      <c r="D99" s="90"/>
      <c r="E99" s="90"/>
      <c r="F99" s="90"/>
    </row>
    <row r="100" spans="1:6" s="47" customFormat="1" ht="13.2">
      <c r="A100" s="45">
        <f t="shared" si="4"/>
        <v>1</v>
      </c>
      <c r="B100" s="52">
        <v>8</v>
      </c>
      <c r="C100" s="96" t="s">
        <v>287</v>
      </c>
      <c r="D100" s="46">
        <f>D101</f>
        <v>0</v>
      </c>
      <c r="E100" s="46">
        <f t="shared" ref="E100:F100" si="10">E101</f>
        <v>0</v>
      </c>
      <c r="F100" s="46">
        <f t="shared" si="10"/>
        <v>0</v>
      </c>
    </row>
    <row r="101" spans="1:6" s="49" customFormat="1" ht="13.2">
      <c r="A101" s="48">
        <f t="shared" si="4"/>
        <v>2</v>
      </c>
      <c r="B101" s="52">
        <v>84</v>
      </c>
      <c r="C101" s="96" t="s">
        <v>288</v>
      </c>
      <c r="D101" s="46">
        <f>D102+D104</f>
        <v>0</v>
      </c>
      <c r="E101" s="46">
        <f t="shared" ref="E101:F101" si="11">E102+E104</f>
        <v>0</v>
      </c>
      <c r="F101" s="46">
        <f t="shared" si="11"/>
        <v>0</v>
      </c>
    </row>
    <row r="102" spans="1:6" s="49" customFormat="1" ht="24">
      <c r="A102" s="48">
        <f t="shared" si="4"/>
        <v>3</v>
      </c>
      <c r="B102" s="52">
        <v>844</v>
      </c>
      <c r="C102" s="98" t="s">
        <v>289</v>
      </c>
      <c r="D102" s="46">
        <f>D103</f>
        <v>0</v>
      </c>
      <c r="E102" s="46">
        <f t="shared" ref="E102:F102" si="12">E103</f>
        <v>0</v>
      </c>
      <c r="F102" s="46">
        <f t="shared" si="12"/>
        <v>0</v>
      </c>
    </row>
    <row r="103" spans="1:6" s="58" customFormat="1" ht="13.2">
      <c r="A103" s="44">
        <f t="shared" si="4"/>
        <v>4</v>
      </c>
      <c r="B103" s="53">
        <v>8443</v>
      </c>
      <c r="C103" s="99" t="s">
        <v>290</v>
      </c>
      <c r="D103" s="50"/>
      <c r="E103" s="50"/>
      <c r="F103" s="50"/>
    </row>
    <row r="104" spans="1:6" s="49" customFormat="1" ht="13.2">
      <c r="A104" s="48">
        <f t="shared" si="4"/>
        <v>3</v>
      </c>
      <c r="B104" s="52">
        <v>847</v>
      </c>
      <c r="C104" s="98" t="s">
        <v>291</v>
      </c>
      <c r="D104" s="87">
        <f>D105</f>
        <v>0</v>
      </c>
      <c r="E104" s="87">
        <f t="shared" ref="E104:F105" si="13">E105</f>
        <v>0</v>
      </c>
      <c r="F104" s="87">
        <f t="shared" si="13"/>
        <v>0</v>
      </c>
    </row>
    <row r="105" spans="1:6" s="58" customFormat="1" ht="13.2">
      <c r="A105" s="44">
        <f t="shared" si="4"/>
        <v>4</v>
      </c>
      <c r="B105" s="53">
        <v>8471</v>
      </c>
      <c r="C105" s="99" t="s">
        <v>292</v>
      </c>
      <c r="D105" s="57">
        <f>D106</f>
        <v>0</v>
      </c>
      <c r="E105" s="57">
        <f t="shared" si="13"/>
        <v>0</v>
      </c>
      <c r="F105" s="57">
        <f t="shared" si="13"/>
        <v>0</v>
      </c>
    </row>
    <row r="106" spans="1:6" s="91" customFormat="1" ht="13.2">
      <c r="A106" s="88">
        <f t="shared" si="4"/>
        <v>5</v>
      </c>
      <c r="B106" s="89">
        <v>84712</v>
      </c>
      <c r="C106" s="100" t="s">
        <v>293</v>
      </c>
      <c r="D106" s="90"/>
      <c r="E106" s="90"/>
      <c r="F106" s="90"/>
    </row>
  </sheetData>
  <autoFilter ref="A2:F106"/>
  <mergeCells count="1">
    <mergeCell ref="C1:F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4" orientation="portrait" useFirstPageNumber="1" r:id="rId1"/>
  <headerFooter>
    <oddFooter>&amp;R&amp;P</oddFoot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showGridLines="0" topLeftCell="B52" zoomScaleNormal="100" workbookViewId="0">
      <selection activeCell="I5" sqref="I5"/>
    </sheetView>
  </sheetViews>
  <sheetFormatPr defaultColWidth="9.109375" defaultRowHeight="11.4"/>
  <cols>
    <col min="1" max="1" width="9.109375" style="55" hidden="1" customWidth="1"/>
    <col min="2" max="2" width="12.6640625" style="55" customWidth="1"/>
    <col min="3" max="3" width="54.6640625" style="61" customWidth="1"/>
    <col min="4" max="6" width="14.6640625" style="66" customWidth="1"/>
    <col min="7" max="7" width="9.109375" style="55"/>
    <col min="8" max="10" width="12.88671875" style="55" bestFit="1" customWidth="1"/>
    <col min="11" max="16384" width="9.109375" style="55"/>
  </cols>
  <sheetData>
    <row r="1" spans="1:10" ht="12" thickBot="1">
      <c r="C1" s="274"/>
      <c r="D1" s="275"/>
      <c r="E1" s="275"/>
      <c r="F1" s="275"/>
    </row>
    <row r="2" spans="1:10" ht="27" thickBot="1">
      <c r="A2" s="55" t="s">
        <v>40</v>
      </c>
      <c r="B2" s="56" t="s">
        <v>42</v>
      </c>
      <c r="C2" s="101" t="s">
        <v>19</v>
      </c>
      <c r="D2" s="56" t="s">
        <v>341</v>
      </c>
      <c r="E2" s="56" t="s">
        <v>333</v>
      </c>
      <c r="F2" s="56" t="s">
        <v>342</v>
      </c>
    </row>
    <row r="3" spans="1:10" ht="13.2">
      <c r="A3" s="55">
        <f>LEN(B3)</f>
        <v>1</v>
      </c>
      <c r="B3" s="62" t="s">
        <v>51</v>
      </c>
      <c r="C3" s="102" t="s">
        <v>52</v>
      </c>
      <c r="D3" s="63">
        <f>D4+D14+D47+D55+D61+D66</f>
        <v>6705910</v>
      </c>
      <c r="E3" s="63">
        <f>E4+E14+E47+E55+E61+E66</f>
        <v>6705910</v>
      </c>
      <c r="F3" s="63">
        <f>F4+F14+F47+F55+F61+F66</f>
        <v>6705910</v>
      </c>
      <c r="H3" s="168"/>
      <c r="I3" s="168"/>
      <c r="J3" s="168"/>
    </row>
    <row r="4" spans="1:10" ht="13.2">
      <c r="A4" s="55">
        <f t="shared" ref="A4:A54" si="0">LEN(B4)</f>
        <v>2</v>
      </c>
      <c r="B4" s="62" t="s">
        <v>53</v>
      </c>
      <c r="C4" s="102" t="s">
        <v>21</v>
      </c>
      <c r="D4" s="63">
        <f>+D5+D9+D11</f>
        <v>3720000</v>
      </c>
      <c r="E4" s="63">
        <f>+E5+E9+E11</f>
        <v>3720000</v>
      </c>
      <c r="F4" s="63">
        <f>+F5+F9+F11</f>
        <v>3720000</v>
      </c>
    </row>
    <row r="5" spans="1:10" ht="12">
      <c r="A5" s="55">
        <f t="shared" si="0"/>
        <v>3</v>
      </c>
      <c r="B5" s="85" t="s">
        <v>54</v>
      </c>
      <c r="C5" s="103" t="s">
        <v>22</v>
      </c>
      <c r="D5" s="64">
        <f>D6+D7+D8</f>
        <v>3089000</v>
      </c>
      <c r="E5" s="64">
        <f>E6+E7+E8</f>
        <v>3089000</v>
      </c>
      <c r="F5" s="64">
        <f>F6+F7+F8</f>
        <v>3089000</v>
      </c>
    </row>
    <row r="6" spans="1:10">
      <c r="A6" s="55">
        <f t="shared" si="0"/>
        <v>4</v>
      </c>
      <c r="B6" s="86" t="s">
        <v>55</v>
      </c>
      <c r="C6" s="104" t="s">
        <v>43</v>
      </c>
      <c r="D6" s="65">
        <v>2888000</v>
      </c>
      <c r="E6" s="65">
        <v>2888000</v>
      </c>
      <c r="F6" s="65">
        <v>2888000</v>
      </c>
    </row>
    <row r="7" spans="1:10">
      <c r="A7" s="55">
        <f t="shared" si="0"/>
        <v>4</v>
      </c>
      <c r="B7" s="86" t="s">
        <v>56</v>
      </c>
      <c r="C7" s="104" t="s">
        <v>57</v>
      </c>
      <c r="D7" s="65"/>
      <c r="E7" s="65"/>
      <c r="F7" s="65"/>
    </row>
    <row r="8" spans="1:10">
      <c r="A8" s="55">
        <f t="shared" si="0"/>
        <v>4</v>
      </c>
      <c r="B8" s="86" t="s">
        <v>58</v>
      </c>
      <c r="C8" s="104" t="s">
        <v>59</v>
      </c>
      <c r="D8" s="65">
        <v>201000</v>
      </c>
      <c r="E8" s="65">
        <v>201000</v>
      </c>
      <c r="F8" s="65">
        <v>201000</v>
      </c>
    </row>
    <row r="9" spans="1:10" ht="12">
      <c r="A9" s="55">
        <f t="shared" si="0"/>
        <v>3</v>
      </c>
      <c r="B9" s="85">
        <v>312</v>
      </c>
      <c r="C9" s="103" t="s">
        <v>23</v>
      </c>
      <c r="D9" s="64">
        <f>D10</f>
        <v>100000</v>
      </c>
      <c r="E9" s="64">
        <f>E10</f>
        <v>100000</v>
      </c>
      <c r="F9" s="64">
        <f>F10</f>
        <v>100000</v>
      </c>
    </row>
    <row r="10" spans="1:10">
      <c r="A10" s="55">
        <f t="shared" si="0"/>
        <v>4</v>
      </c>
      <c r="B10" s="86" t="s">
        <v>60</v>
      </c>
      <c r="C10" s="104" t="s">
        <v>23</v>
      </c>
      <c r="D10" s="65">
        <v>100000</v>
      </c>
      <c r="E10" s="65">
        <v>100000</v>
      </c>
      <c r="F10" s="65">
        <v>100000</v>
      </c>
    </row>
    <row r="11" spans="1:10" ht="12">
      <c r="A11" s="55">
        <f t="shared" si="0"/>
        <v>3</v>
      </c>
      <c r="B11" s="85">
        <v>313</v>
      </c>
      <c r="C11" s="103" t="s">
        <v>24</v>
      </c>
      <c r="D11" s="64">
        <f>D12+D13</f>
        <v>531000</v>
      </c>
      <c r="E11" s="64">
        <f>E12+E13</f>
        <v>531000</v>
      </c>
      <c r="F11" s="64">
        <f>F12+F13</f>
        <v>531000</v>
      </c>
    </row>
    <row r="12" spans="1:10">
      <c r="A12" s="55">
        <f t="shared" si="0"/>
        <v>4</v>
      </c>
      <c r="B12" s="86" t="s">
        <v>61</v>
      </c>
      <c r="C12" s="104" t="s">
        <v>44</v>
      </c>
      <c r="D12" s="65">
        <v>478500</v>
      </c>
      <c r="E12" s="65">
        <v>478500</v>
      </c>
      <c r="F12" s="65">
        <v>478500</v>
      </c>
    </row>
    <row r="13" spans="1:10">
      <c r="A13" s="55">
        <f t="shared" si="0"/>
        <v>4</v>
      </c>
      <c r="B13" s="86" t="s">
        <v>62</v>
      </c>
      <c r="C13" s="104" t="s">
        <v>45</v>
      </c>
      <c r="D13" s="65">
        <v>52500</v>
      </c>
      <c r="E13" s="65">
        <v>52500</v>
      </c>
      <c r="F13" s="65">
        <v>52500</v>
      </c>
    </row>
    <row r="14" spans="1:10" ht="13.2">
      <c r="A14" s="55">
        <f t="shared" si="0"/>
        <v>2</v>
      </c>
      <c r="B14" s="62" t="s">
        <v>63</v>
      </c>
      <c r="C14" s="102" t="s">
        <v>25</v>
      </c>
      <c r="D14" s="63">
        <f>D15+D20+D27+D37+D39</f>
        <v>2979910</v>
      </c>
      <c r="E14" s="63">
        <f>E15+E20+E27+E37+E39</f>
        <v>2979910</v>
      </c>
      <c r="F14" s="63">
        <f>F15+F20+F27+F37+F39</f>
        <v>2979910</v>
      </c>
    </row>
    <row r="15" spans="1:10" ht="12">
      <c r="A15" s="55">
        <f t="shared" si="0"/>
        <v>3</v>
      </c>
      <c r="B15" s="85" t="s">
        <v>64</v>
      </c>
      <c r="C15" s="103" t="s">
        <v>26</v>
      </c>
      <c r="D15" s="64">
        <f>SUM(D16:D19)</f>
        <v>180500</v>
      </c>
      <c r="E15" s="64">
        <f>SUM(E16:E19)</f>
        <v>180500</v>
      </c>
      <c r="F15" s="64">
        <f>SUM(F16:F19)</f>
        <v>180500</v>
      </c>
    </row>
    <row r="16" spans="1:10">
      <c r="A16" s="55">
        <f t="shared" si="0"/>
        <v>4</v>
      </c>
      <c r="B16" s="86" t="s">
        <v>65</v>
      </c>
      <c r="C16" s="104" t="s">
        <v>66</v>
      </c>
      <c r="D16" s="65">
        <v>70000</v>
      </c>
      <c r="E16" s="65">
        <v>70000</v>
      </c>
      <c r="F16" s="65">
        <v>70000</v>
      </c>
    </row>
    <row r="17" spans="1:7">
      <c r="A17" s="55">
        <f t="shared" si="0"/>
        <v>4</v>
      </c>
      <c r="B17" s="86" t="s">
        <v>67</v>
      </c>
      <c r="C17" s="104" t="s">
        <v>68</v>
      </c>
      <c r="D17" s="65">
        <v>95000</v>
      </c>
      <c r="E17" s="65">
        <v>95000</v>
      </c>
      <c r="F17" s="65">
        <v>95000</v>
      </c>
    </row>
    <row r="18" spans="1:7">
      <c r="A18" s="55">
        <f t="shared" si="0"/>
        <v>4</v>
      </c>
      <c r="B18" s="86" t="s">
        <v>69</v>
      </c>
      <c r="C18" s="104" t="s">
        <v>70</v>
      </c>
      <c r="D18" s="65">
        <v>10000</v>
      </c>
      <c r="E18" s="65">
        <v>10000</v>
      </c>
      <c r="F18" s="65">
        <v>10000</v>
      </c>
    </row>
    <row r="19" spans="1:7">
      <c r="A19" s="55">
        <f t="shared" si="0"/>
        <v>4</v>
      </c>
      <c r="B19" s="86" t="s">
        <v>71</v>
      </c>
      <c r="C19" s="104" t="s">
        <v>72</v>
      </c>
      <c r="D19" s="65">
        <v>5500</v>
      </c>
      <c r="E19" s="65">
        <v>5500</v>
      </c>
      <c r="F19" s="65">
        <v>5500</v>
      </c>
    </row>
    <row r="20" spans="1:7" ht="12">
      <c r="A20" s="55">
        <f t="shared" si="0"/>
        <v>3</v>
      </c>
      <c r="B20" s="85" t="s">
        <v>73</v>
      </c>
      <c r="C20" s="103" t="s">
        <v>27</v>
      </c>
      <c r="D20" s="64">
        <f>SUM(D21:D26)</f>
        <v>1715960</v>
      </c>
      <c r="E20" s="64">
        <f>SUM(E21:E26)</f>
        <v>1715960</v>
      </c>
      <c r="F20" s="64">
        <f>SUM(F21:F26)</f>
        <v>1715960</v>
      </c>
    </row>
    <row r="21" spans="1:7">
      <c r="A21" s="55">
        <f t="shared" si="0"/>
        <v>4</v>
      </c>
      <c r="B21" s="86" t="s">
        <v>74</v>
      </c>
      <c r="C21" s="104" t="s">
        <v>46</v>
      </c>
      <c r="D21" s="65">
        <v>118600</v>
      </c>
      <c r="E21" s="65">
        <v>118600</v>
      </c>
      <c r="F21" s="65">
        <v>118600</v>
      </c>
    </row>
    <row r="22" spans="1:7" ht="12">
      <c r="A22" s="55">
        <f t="shared" si="0"/>
        <v>4</v>
      </c>
      <c r="B22" s="86" t="s">
        <v>75</v>
      </c>
      <c r="C22" s="104" t="s">
        <v>47</v>
      </c>
      <c r="D22" s="65">
        <v>942360</v>
      </c>
      <c r="E22" s="65">
        <v>942360</v>
      </c>
      <c r="F22" s="65">
        <v>942360</v>
      </c>
      <c r="G22" s="176"/>
    </row>
    <row r="23" spans="1:7">
      <c r="A23" s="55">
        <f t="shared" si="0"/>
        <v>4</v>
      </c>
      <c r="B23" s="86" t="s">
        <v>76</v>
      </c>
      <c r="C23" s="104" t="s">
        <v>77</v>
      </c>
      <c r="D23" s="65">
        <v>430000</v>
      </c>
      <c r="E23" s="65">
        <v>430000</v>
      </c>
      <c r="F23" s="65">
        <v>430000</v>
      </c>
    </row>
    <row r="24" spans="1:7" ht="12">
      <c r="A24" s="55">
        <f t="shared" si="0"/>
        <v>4</v>
      </c>
      <c r="B24" s="86" t="s">
        <v>78</v>
      </c>
      <c r="C24" s="104" t="s">
        <v>79</v>
      </c>
      <c r="D24" s="65">
        <v>150000</v>
      </c>
      <c r="E24" s="65">
        <v>150000</v>
      </c>
      <c r="F24" s="65">
        <v>150000</v>
      </c>
      <c r="G24" s="176"/>
    </row>
    <row r="25" spans="1:7">
      <c r="A25" s="55">
        <f t="shared" si="0"/>
        <v>4</v>
      </c>
      <c r="B25" s="86" t="s">
        <v>80</v>
      </c>
      <c r="C25" s="104" t="s">
        <v>81</v>
      </c>
      <c r="D25" s="65">
        <v>50000</v>
      </c>
      <c r="E25" s="65">
        <v>50000</v>
      </c>
      <c r="F25" s="65">
        <v>50000</v>
      </c>
    </row>
    <row r="26" spans="1:7">
      <c r="A26" s="55">
        <f t="shared" si="0"/>
        <v>4</v>
      </c>
      <c r="B26" s="86" t="s">
        <v>82</v>
      </c>
      <c r="C26" s="104" t="s">
        <v>83</v>
      </c>
      <c r="D26" s="65">
        <v>25000</v>
      </c>
      <c r="E26" s="65">
        <v>25000</v>
      </c>
      <c r="F26" s="65">
        <v>25000</v>
      </c>
    </row>
    <row r="27" spans="1:7" ht="12">
      <c r="A27" s="55">
        <f t="shared" si="0"/>
        <v>3</v>
      </c>
      <c r="B27" s="85" t="s">
        <v>84</v>
      </c>
      <c r="C27" s="103" t="s">
        <v>28</v>
      </c>
      <c r="D27" s="64">
        <f>SUM(D28:D36)</f>
        <v>1003250</v>
      </c>
      <c r="E27" s="64">
        <f>SUM(E28:E36)</f>
        <v>1003250</v>
      </c>
      <c r="F27" s="64">
        <f>SUM(F28:F36)</f>
        <v>1003250</v>
      </c>
    </row>
    <row r="28" spans="1:7">
      <c r="A28" s="55">
        <f t="shared" si="0"/>
        <v>4</v>
      </c>
      <c r="B28" s="86" t="s">
        <v>85</v>
      </c>
      <c r="C28" s="104" t="s">
        <v>86</v>
      </c>
      <c r="D28" s="65">
        <v>101500</v>
      </c>
      <c r="E28" s="65">
        <v>101500</v>
      </c>
      <c r="F28" s="65">
        <v>101500</v>
      </c>
    </row>
    <row r="29" spans="1:7">
      <c r="A29" s="55">
        <f t="shared" si="0"/>
        <v>4</v>
      </c>
      <c r="B29" s="86" t="s">
        <v>87</v>
      </c>
      <c r="C29" s="104" t="s">
        <v>50</v>
      </c>
      <c r="D29" s="65">
        <v>417050</v>
      </c>
      <c r="E29" s="65">
        <v>417050</v>
      </c>
      <c r="F29" s="65">
        <v>417050</v>
      </c>
    </row>
    <row r="30" spans="1:7">
      <c r="A30" s="55">
        <f t="shared" si="0"/>
        <v>4</v>
      </c>
      <c r="B30" s="86" t="s">
        <v>88</v>
      </c>
      <c r="C30" s="104" t="s">
        <v>89</v>
      </c>
      <c r="D30" s="65">
        <v>32500</v>
      </c>
      <c r="E30" s="65">
        <v>32500</v>
      </c>
      <c r="F30" s="65">
        <v>32500</v>
      </c>
    </row>
    <row r="31" spans="1:7">
      <c r="A31" s="55">
        <f t="shared" si="0"/>
        <v>4</v>
      </c>
      <c r="B31" s="86" t="s">
        <v>90</v>
      </c>
      <c r="C31" s="104" t="s">
        <v>91</v>
      </c>
      <c r="D31" s="65">
        <v>284000</v>
      </c>
      <c r="E31" s="65">
        <v>284000</v>
      </c>
      <c r="F31" s="65">
        <v>284000</v>
      </c>
    </row>
    <row r="32" spans="1:7">
      <c r="A32" s="55">
        <f t="shared" si="0"/>
        <v>4</v>
      </c>
      <c r="B32" s="86" t="s">
        <v>92</v>
      </c>
      <c r="C32" s="104" t="s">
        <v>93</v>
      </c>
      <c r="D32" s="65">
        <v>15000</v>
      </c>
      <c r="E32" s="65">
        <v>15000</v>
      </c>
      <c r="F32" s="65">
        <v>15000</v>
      </c>
    </row>
    <row r="33" spans="1:6">
      <c r="A33" s="55">
        <f t="shared" si="0"/>
        <v>4</v>
      </c>
      <c r="B33" s="86" t="s">
        <v>94</v>
      </c>
      <c r="C33" s="104" t="s">
        <v>95</v>
      </c>
      <c r="D33" s="65">
        <v>28000</v>
      </c>
      <c r="E33" s="65">
        <v>28000</v>
      </c>
      <c r="F33" s="65">
        <v>28000</v>
      </c>
    </row>
    <row r="34" spans="1:6">
      <c r="A34" s="55">
        <f t="shared" si="0"/>
        <v>4</v>
      </c>
      <c r="B34" s="86" t="s">
        <v>96</v>
      </c>
      <c r="C34" s="104" t="s">
        <v>97</v>
      </c>
      <c r="D34" s="65">
        <v>65000</v>
      </c>
      <c r="E34" s="65">
        <v>65000</v>
      </c>
      <c r="F34" s="65">
        <v>65000</v>
      </c>
    </row>
    <row r="35" spans="1:6">
      <c r="A35" s="55">
        <f t="shared" si="0"/>
        <v>4</v>
      </c>
      <c r="B35" s="86" t="s">
        <v>98</v>
      </c>
      <c r="C35" s="104" t="s">
        <v>99</v>
      </c>
      <c r="D35" s="65">
        <v>24900</v>
      </c>
      <c r="E35" s="65">
        <v>24900</v>
      </c>
      <c r="F35" s="65">
        <v>24900</v>
      </c>
    </row>
    <row r="36" spans="1:6">
      <c r="A36" s="55">
        <f t="shared" si="0"/>
        <v>4</v>
      </c>
      <c r="B36" s="86" t="s">
        <v>100</v>
      </c>
      <c r="C36" s="104" t="s">
        <v>101</v>
      </c>
      <c r="D36" s="65">
        <v>35300</v>
      </c>
      <c r="E36" s="65">
        <v>35300</v>
      </c>
      <c r="F36" s="65">
        <v>35300</v>
      </c>
    </row>
    <row r="37" spans="1:6" ht="12">
      <c r="A37" s="55">
        <f t="shared" si="0"/>
        <v>3</v>
      </c>
      <c r="B37" s="85" t="s">
        <v>102</v>
      </c>
      <c r="C37" s="103" t="s">
        <v>103</v>
      </c>
      <c r="D37" s="64">
        <f>D38</f>
        <v>0</v>
      </c>
      <c r="E37" s="64">
        <f>E38</f>
        <v>0</v>
      </c>
      <c r="F37" s="64">
        <f>F38</f>
        <v>0</v>
      </c>
    </row>
    <row r="38" spans="1:6">
      <c r="A38" s="55">
        <f t="shared" si="0"/>
        <v>4</v>
      </c>
      <c r="B38" s="86" t="s">
        <v>104</v>
      </c>
      <c r="C38" s="104" t="s">
        <v>103</v>
      </c>
      <c r="D38" s="65"/>
      <c r="E38" s="65"/>
      <c r="F38" s="65"/>
    </row>
    <row r="39" spans="1:6" ht="12">
      <c r="A39" s="55">
        <f t="shared" si="0"/>
        <v>3</v>
      </c>
      <c r="B39" s="85" t="s">
        <v>105</v>
      </c>
      <c r="C39" s="103" t="s">
        <v>29</v>
      </c>
      <c r="D39" s="64">
        <f>SUM(D40:D46)</f>
        <v>80200</v>
      </c>
      <c r="E39" s="64">
        <f>SUM(E40:E46)</f>
        <v>80200</v>
      </c>
      <c r="F39" s="64">
        <f>SUM(F40:F46)</f>
        <v>80200</v>
      </c>
    </row>
    <row r="40" spans="1:6">
      <c r="A40" s="55">
        <f t="shared" si="0"/>
        <v>4</v>
      </c>
      <c r="B40" s="86" t="s">
        <v>106</v>
      </c>
      <c r="C40" s="104" t="s">
        <v>107</v>
      </c>
      <c r="D40" s="65">
        <v>2000</v>
      </c>
      <c r="E40" s="65">
        <v>2000</v>
      </c>
      <c r="F40" s="65">
        <v>2000</v>
      </c>
    </row>
    <row r="41" spans="1:6">
      <c r="A41" s="55">
        <f t="shared" si="0"/>
        <v>4</v>
      </c>
      <c r="B41" s="86" t="s">
        <v>108</v>
      </c>
      <c r="C41" s="104" t="s">
        <v>109</v>
      </c>
      <c r="D41" s="65">
        <v>14300</v>
      </c>
      <c r="E41" s="65">
        <v>14300</v>
      </c>
      <c r="F41" s="65">
        <v>14300</v>
      </c>
    </row>
    <row r="42" spans="1:6">
      <c r="A42" s="55">
        <f t="shared" si="0"/>
        <v>4</v>
      </c>
      <c r="B42" s="86" t="s">
        <v>110</v>
      </c>
      <c r="C42" s="104" t="s">
        <v>111</v>
      </c>
      <c r="D42" s="65">
        <v>20000</v>
      </c>
      <c r="E42" s="65">
        <v>20000</v>
      </c>
      <c r="F42" s="65">
        <v>20000</v>
      </c>
    </row>
    <row r="43" spans="1:6">
      <c r="A43" s="55">
        <f t="shared" si="0"/>
        <v>4</v>
      </c>
      <c r="B43" s="86" t="s">
        <v>112</v>
      </c>
      <c r="C43" s="104" t="s">
        <v>113</v>
      </c>
      <c r="D43" s="65">
        <v>2000</v>
      </c>
      <c r="E43" s="65">
        <v>2000</v>
      </c>
      <c r="F43" s="65">
        <v>2000</v>
      </c>
    </row>
    <row r="44" spans="1:6">
      <c r="A44" s="55">
        <f t="shared" si="0"/>
        <v>4</v>
      </c>
      <c r="B44" s="86" t="s">
        <v>114</v>
      </c>
      <c r="C44" s="104" t="s">
        <v>115</v>
      </c>
      <c r="D44" s="65">
        <v>17000</v>
      </c>
      <c r="E44" s="65">
        <v>17000</v>
      </c>
      <c r="F44" s="65">
        <v>17000</v>
      </c>
    </row>
    <row r="45" spans="1:6">
      <c r="A45" s="55">
        <f t="shared" si="0"/>
        <v>4</v>
      </c>
      <c r="B45" s="86" t="s">
        <v>116</v>
      </c>
      <c r="C45" s="104" t="s">
        <v>117</v>
      </c>
      <c r="D45" s="65">
        <v>0</v>
      </c>
      <c r="E45" s="65">
        <v>0</v>
      </c>
      <c r="F45" s="65">
        <v>0</v>
      </c>
    </row>
    <row r="46" spans="1:6">
      <c r="A46" s="55">
        <f t="shared" si="0"/>
        <v>4</v>
      </c>
      <c r="B46" s="86" t="s">
        <v>118</v>
      </c>
      <c r="C46" s="104" t="s">
        <v>29</v>
      </c>
      <c r="D46" s="65">
        <v>24900</v>
      </c>
      <c r="E46" s="65">
        <v>24900</v>
      </c>
      <c r="F46" s="65">
        <v>24900</v>
      </c>
    </row>
    <row r="47" spans="1:6" ht="13.2">
      <c r="A47" s="55">
        <f t="shared" si="0"/>
        <v>2</v>
      </c>
      <c r="B47" s="62" t="s">
        <v>119</v>
      </c>
      <c r="C47" s="102" t="s">
        <v>120</v>
      </c>
      <c r="D47" s="63">
        <f>D48+D50</f>
        <v>6000</v>
      </c>
      <c r="E47" s="63">
        <f>E48+E50</f>
        <v>6000</v>
      </c>
      <c r="F47" s="63">
        <f>F48+F50</f>
        <v>6000</v>
      </c>
    </row>
    <row r="48" spans="1:6" ht="12">
      <c r="A48" s="55">
        <f t="shared" si="0"/>
        <v>3</v>
      </c>
      <c r="B48" s="85" t="s">
        <v>121</v>
      </c>
      <c r="C48" s="103" t="s">
        <v>122</v>
      </c>
      <c r="D48" s="64">
        <f>SUM(D49)</f>
        <v>0</v>
      </c>
      <c r="E48" s="64">
        <f>SUM(E49)</f>
        <v>0</v>
      </c>
      <c r="F48" s="64">
        <f>SUM(F49)</f>
        <v>0</v>
      </c>
    </row>
    <row r="49" spans="1:6" ht="20.399999999999999">
      <c r="A49" s="55">
        <f t="shared" si="0"/>
        <v>4</v>
      </c>
      <c r="B49" s="86" t="s">
        <v>123</v>
      </c>
      <c r="C49" s="104" t="s">
        <v>124</v>
      </c>
      <c r="D49" s="65"/>
      <c r="E49" s="65"/>
      <c r="F49" s="65"/>
    </row>
    <row r="50" spans="1:6" ht="12">
      <c r="A50" s="55">
        <f t="shared" si="0"/>
        <v>3</v>
      </c>
      <c r="B50" s="85" t="s">
        <v>125</v>
      </c>
      <c r="C50" s="103" t="s">
        <v>30</v>
      </c>
      <c r="D50" s="64">
        <f>SUM(D51:D54)</f>
        <v>6000</v>
      </c>
      <c r="E50" s="64">
        <f>SUM(E51:E54)</f>
        <v>6000</v>
      </c>
      <c r="F50" s="64">
        <f>SUM(F51:F54)</f>
        <v>6000</v>
      </c>
    </row>
    <row r="51" spans="1:6">
      <c r="A51" s="55">
        <f t="shared" si="0"/>
        <v>4</v>
      </c>
      <c r="B51" s="86" t="s">
        <v>126</v>
      </c>
      <c r="C51" s="104" t="s">
        <v>127</v>
      </c>
      <c r="D51" s="65">
        <v>5600</v>
      </c>
      <c r="E51" s="65">
        <v>5600</v>
      </c>
      <c r="F51" s="65">
        <v>5600</v>
      </c>
    </row>
    <row r="52" spans="1:6">
      <c r="A52" s="55">
        <f t="shared" si="0"/>
        <v>4</v>
      </c>
      <c r="B52" s="86" t="s">
        <v>128</v>
      </c>
      <c r="C52" s="104" t="s">
        <v>129</v>
      </c>
      <c r="D52" s="65"/>
      <c r="E52" s="65"/>
      <c r="F52" s="65"/>
    </row>
    <row r="53" spans="1:6">
      <c r="A53" s="55">
        <f t="shared" si="0"/>
        <v>4</v>
      </c>
      <c r="B53" s="86" t="s">
        <v>130</v>
      </c>
      <c r="C53" s="104" t="s">
        <v>131</v>
      </c>
      <c r="D53" s="65">
        <v>400</v>
      </c>
      <c r="E53" s="65">
        <v>400</v>
      </c>
      <c r="F53" s="65">
        <v>400</v>
      </c>
    </row>
    <row r="54" spans="1:6" ht="24" customHeight="1">
      <c r="A54" s="55">
        <f t="shared" si="0"/>
        <v>4</v>
      </c>
      <c r="B54" s="86" t="s">
        <v>132</v>
      </c>
      <c r="C54" s="104" t="s">
        <v>133</v>
      </c>
      <c r="D54" s="65"/>
      <c r="E54" s="65"/>
      <c r="F54" s="65"/>
    </row>
    <row r="55" spans="1:6" s="111" customFormat="1" ht="13.2">
      <c r="B55" s="62">
        <v>36</v>
      </c>
      <c r="C55" s="102" t="s">
        <v>329</v>
      </c>
      <c r="D55" s="63">
        <f>D56</f>
        <v>0</v>
      </c>
      <c r="E55" s="63">
        <f>E56</f>
        <v>0</v>
      </c>
      <c r="F55" s="63">
        <f>F56</f>
        <v>0</v>
      </c>
    </row>
    <row r="56" spans="1:6" s="111" customFormat="1" ht="12">
      <c r="B56" s="85" t="s">
        <v>323</v>
      </c>
      <c r="C56" s="103" t="s">
        <v>314</v>
      </c>
      <c r="D56" s="64">
        <f>D57+D58+D59+D60</f>
        <v>0</v>
      </c>
      <c r="E56" s="64">
        <f>E57+E58+E59+E60</f>
        <v>0</v>
      </c>
      <c r="F56" s="64">
        <f>F57+F58+F59+F60</f>
        <v>0</v>
      </c>
    </row>
    <row r="57" spans="1:6" s="111" customFormat="1">
      <c r="B57" s="86" t="s">
        <v>324</v>
      </c>
      <c r="C57" s="104" t="s">
        <v>315</v>
      </c>
      <c r="D57" s="65">
        <v>0</v>
      </c>
      <c r="E57" s="65">
        <v>0</v>
      </c>
      <c r="F57" s="65">
        <v>0</v>
      </c>
    </row>
    <row r="58" spans="1:6" s="111" customFormat="1">
      <c r="B58" s="86" t="s">
        <v>325</v>
      </c>
      <c r="C58" s="104" t="s">
        <v>316</v>
      </c>
      <c r="D58" s="65">
        <v>0</v>
      </c>
      <c r="E58" s="65">
        <v>0</v>
      </c>
      <c r="F58" s="65">
        <v>0</v>
      </c>
    </row>
    <row r="59" spans="1:6" s="111" customFormat="1" ht="20.399999999999999">
      <c r="B59" s="86" t="s">
        <v>326</v>
      </c>
      <c r="C59" s="104" t="s">
        <v>317</v>
      </c>
      <c r="D59" s="65">
        <v>0</v>
      </c>
      <c r="E59" s="65">
        <v>0</v>
      </c>
      <c r="F59" s="65">
        <v>0</v>
      </c>
    </row>
    <row r="60" spans="1:6" s="111" customFormat="1" ht="24" customHeight="1">
      <c r="B60" s="86" t="s">
        <v>327</v>
      </c>
      <c r="C60" s="104" t="s">
        <v>318</v>
      </c>
      <c r="D60" s="65">
        <v>0</v>
      </c>
      <c r="E60" s="65">
        <v>0</v>
      </c>
      <c r="F60" s="65">
        <v>0</v>
      </c>
    </row>
    <row r="61" spans="1:6" ht="26.4">
      <c r="A61" s="55">
        <f t="shared" ref="A61:A81" si="1">LEN(B70)</f>
        <v>1</v>
      </c>
      <c r="B61" s="62" t="s">
        <v>134</v>
      </c>
      <c r="C61" s="102" t="s">
        <v>135</v>
      </c>
      <c r="D61" s="63">
        <f>D62</f>
        <v>0</v>
      </c>
      <c r="E61" s="63">
        <f>E62</f>
        <v>0</v>
      </c>
      <c r="F61" s="63">
        <f>F62</f>
        <v>0</v>
      </c>
    </row>
    <row r="62" spans="1:6" ht="13.2">
      <c r="A62" s="55">
        <f t="shared" si="1"/>
        <v>2</v>
      </c>
      <c r="B62" s="85" t="s">
        <v>136</v>
      </c>
      <c r="C62" s="103" t="s">
        <v>137</v>
      </c>
      <c r="D62" s="63">
        <f>D63+D65</f>
        <v>0</v>
      </c>
      <c r="E62" s="63">
        <f>E63+E65</f>
        <v>0</v>
      </c>
      <c r="F62" s="63">
        <f>F63+F65</f>
        <v>0</v>
      </c>
    </row>
    <row r="63" spans="1:6">
      <c r="A63" s="55">
        <f t="shared" si="1"/>
        <v>3</v>
      </c>
      <c r="B63" s="86" t="s">
        <v>138</v>
      </c>
      <c r="C63" s="104" t="s">
        <v>139</v>
      </c>
      <c r="D63" s="64">
        <f>D64</f>
        <v>0</v>
      </c>
      <c r="E63" s="64">
        <f>E64</f>
        <v>0</v>
      </c>
      <c r="F63" s="64">
        <f>F64</f>
        <v>0</v>
      </c>
    </row>
    <row r="64" spans="1:6">
      <c r="A64" s="55">
        <f t="shared" si="1"/>
        <v>4</v>
      </c>
      <c r="B64" s="86" t="s">
        <v>140</v>
      </c>
      <c r="C64" s="104" t="s">
        <v>141</v>
      </c>
      <c r="D64" s="65"/>
      <c r="E64" s="65"/>
      <c r="F64" s="65"/>
    </row>
    <row r="65" spans="1:6">
      <c r="A65" s="55">
        <f t="shared" si="1"/>
        <v>3</v>
      </c>
      <c r="B65" s="86">
        <v>3723</v>
      </c>
      <c r="C65" s="104" t="s">
        <v>322</v>
      </c>
      <c r="D65" s="64">
        <f>D66+D67</f>
        <v>0</v>
      </c>
      <c r="E65" s="64">
        <f>E66+E67</f>
        <v>0</v>
      </c>
      <c r="F65" s="64">
        <f>F66+F67</f>
        <v>0</v>
      </c>
    </row>
    <row r="66" spans="1:6" ht="13.2">
      <c r="A66" s="55">
        <f t="shared" si="1"/>
        <v>4</v>
      </c>
      <c r="B66" s="62" t="s">
        <v>142</v>
      </c>
      <c r="C66" s="102" t="s">
        <v>143</v>
      </c>
      <c r="D66" s="63">
        <f>D67</f>
        <v>0</v>
      </c>
      <c r="E66" s="63">
        <f>E67</f>
        <v>0</v>
      </c>
      <c r="F66" s="63">
        <f>F67</f>
        <v>0</v>
      </c>
    </row>
    <row r="67" spans="1:6" ht="12">
      <c r="A67" s="55">
        <f t="shared" si="1"/>
        <v>4</v>
      </c>
      <c r="B67" s="85">
        <v>383</v>
      </c>
      <c r="C67" s="103" t="s">
        <v>144</v>
      </c>
      <c r="D67" s="65">
        <f>D68+D69</f>
        <v>0</v>
      </c>
      <c r="E67" s="65">
        <f>E68+E69</f>
        <v>0</v>
      </c>
      <c r="F67" s="65">
        <f>F68+F69</f>
        <v>0</v>
      </c>
    </row>
    <row r="68" spans="1:6">
      <c r="A68" s="55">
        <f t="shared" si="1"/>
        <v>2</v>
      </c>
      <c r="B68" s="86">
        <v>3831</v>
      </c>
      <c r="C68" s="104" t="s">
        <v>145</v>
      </c>
      <c r="D68" s="64">
        <v>0</v>
      </c>
      <c r="E68" s="64">
        <v>0</v>
      </c>
      <c r="F68" s="64">
        <v>0</v>
      </c>
    </row>
    <row r="69" spans="1:6">
      <c r="A69" s="55">
        <f t="shared" si="1"/>
        <v>3</v>
      </c>
      <c r="B69" s="86">
        <v>3834</v>
      </c>
      <c r="C69" s="104" t="s">
        <v>146</v>
      </c>
      <c r="D69" s="64">
        <v>0</v>
      </c>
      <c r="E69" s="64">
        <v>0</v>
      </c>
      <c r="F69" s="64">
        <v>0</v>
      </c>
    </row>
    <row r="70" spans="1:6" ht="13.2">
      <c r="A70" s="55">
        <f t="shared" si="1"/>
        <v>4</v>
      </c>
      <c r="B70" s="62" t="s">
        <v>147</v>
      </c>
      <c r="C70" s="102" t="s">
        <v>32</v>
      </c>
      <c r="D70" s="63">
        <f>D71+D77+D100+D103+D106</f>
        <v>119100</v>
      </c>
      <c r="E70" s="63">
        <f>E71+E77+E100+E103+E106</f>
        <v>119100</v>
      </c>
      <c r="F70" s="63">
        <f>F71+F77+F100+F103+F106</f>
        <v>119100</v>
      </c>
    </row>
    <row r="71" spans="1:6" ht="13.2">
      <c r="A71" s="55">
        <f t="shared" si="1"/>
        <v>3</v>
      </c>
      <c r="B71" s="62" t="s">
        <v>148</v>
      </c>
      <c r="C71" s="102" t="s">
        <v>149</v>
      </c>
      <c r="D71" s="64">
        <f>D72+D74</f>
        <v>0</v>
      </c>
      <c r="E71" s="64">
        <f>E72+E74</f>
        <v>0</v>
      </c>
      <c r="F71" s="64">
        <f>F72+F74</f>
        <v>0</v>
      </c>
    </row>
    <row r="72" spans="1:6" ht="12">
      <c r="A72" s="55">
        <f t="shared" si="1"/>
        <v>4</v>
      </c>
      <c r="B72" s="85" t="s">
        <v>150</v>
      </c>
      <c r="C72" s="103" t="s">
        <v>33</v>
      </c>
      <c r="D72" s="65">
        <f>D73</f>
        <v>0</v>
      </c>
      <c r="E72" s="65">
        <f>E73</f>
        <v>0</v>
      </c>
      <c r="F72" s="65">
        <f>F73</f>
        <v>0</v>
      </c>
    </row>
    <row r="73" spans="1:6">
      <c r="A73" s="55">
        <f t="shared" si="1"/>
        <v>4</v>
      </c>
      <c r="B73" s="86" t="s">
        <v>151</v>
      </c>
      <c r="C73" s="104" t="s">
        <v>152</v>
      </c>
      <c r="D73" s="65"/>
      <c r="E73" s="65"/>
      <c r="F73" s="65"/>
    </row>
    <row r="74" spans="1:6" ht="12">
      <c r="A74" s="55">
        <f t="shared" si="1"/>
        <v>4</v>
      </c>
      <c r="B74" s="85" t="s">
        <v>153</v>
      </c>
      <c r="C74" s="103" t="s">
        <v>154</v>
      </c>
      <c r="D74" s="65">
        <f>D75+D76</f>
        <v>0</v>
      </c>
      <c r="E74" s="65">
        <f>E75+E76</f>
        <v>0</v>
      </c>
      <c r="F74" s="65">
        <f>F75+F76</f>
        <v>0</v>
      </c>
    </row>
    <row r="75" spans="1:6">
      <c r="A75" s="55">
        <f t="shared" si="1"/>
        <v>4</v>
      </c>
      <c r="B75" s="86" t="s">
        <v>155</v>
      </c>
      <c r="C75" s="104" t="s">
        <v>156</v>
      </c>
      <c r="D75" s="65"/>
      <c r="E75" s="65"/>
      <c r="F75" s="65"/>
    </row>
    <row r="76" spans="1:6">
      <c r="A76" s="55">
        <f t="shared" si="1"/>
        <v>4</v>
      </c>
      <c r="B76" s="86" t="s">
        <v>157</v>
      </c>
      <c r="C76" s="104" t="s">
        <v>158</v>
      </c>
      <c r="D76" s="65"/>
      <c r="E76" s="65"/>
      <c r="F76" s="65"/>
    </row>
    <row r="77" spans="1:6" ht="13.2">
      <c r="A77" s="55">
        <f t="shared" si="1"/>
        <v>4</v>
      </c>
      <c r="B77" s="62" t="s">
        <v>159</v>
      </c>
      <c r="C77" s="102" t="s">
        <v>160</v>
      </c>
      <c r="D77" s="64">
        <f>D78+D80+D88+D90+D94+D96</f>
        <v>119100</v>
      </c>
      <c r="E77" s="64">
        <f>E78+E80+E88+E90+E94+E96</f>
        <v>119100</v>
      </c>
      <c r="F77" s="64">
        <f>F78+F80+F88+F90+F94+F96</f>
        <v>119100</v>
      </c>
    </row>
    <row r="78" spans="1:6" ht="12">
      <c r="A78" s="55">
        <f t="shared" si="1"/>
        <v>4</v>
      </c>
      <c r="B78" s="85" t="s">
        <v>161</v>
      </c>
      <c r="C78" s="103" t="s">
        <v>162</v>
      </c>
      <c r="D78" s="64">
        <f>D79</f>
        <v>0</v>
      </c>
      <c r="E78" s="64">
        <f>E79</f>
        <v>0</v>
      </c>
      <c r="F78" s="64">
        <f>F79</f>
        <v>0</v>
      </c>
    </row>
    <row r="79" spans="1:6">
      <c r="A79" s="55">
        <f t="shared" si="1"/>
        <v>3</v>
      </c>
      <c r="B79" s="86" t="s">
        <v>163</v>
      </c>
      <c r="C79" s="104" t="s">
        <v>164</v>
      </c>
      <c r="D79" s="65">
        <v>0</v>
      </c>
      <c r="E79" s="65">
        <v>0</v>
      </c>
      <c r="F79" s="65">
        <v>0</v>
      </c>
    </row>
    <row r="80" spans="1:6" ht="12">
      <c r="A80" s="55">
        <f t="shared" si="1"/>
        <v>4</v>
      </c>
      <c r="B80" s="85" t="s">
        <v>165</v>
      </c>
      <c r="C80" s="103" t="s">
        <v>31</v>
      </c>
      <c r="D80" s="64">
        <f>D81+D82+D83+D84+D85+D86+D87</f>
        <v>116100</v>
      </c>
      <c r="E80" s="64">
        <f>E81+E82+E83+E84+E85+E86+E87</f>
        <v>116100</v>
      </c>
      <c r="F80" s="64">
        <f>F81+F82+F83+F84+F85+F86+F87</f>
        <v>116100</v>
      </c>
    </row>
    <row r="81" spans="1:6">
      <c r="A81" s="55">
        <f t="shared" si="1"/>
        <v>3</v>
      </c>
      <c r="B81" s="86" t="s">
        <v>166</v>
      </c>
      <c r="C81" s="104" t="s">
        <v>167</v>
      </c>
      <c r="D81" s="65">
        <v>15000</v>
      </c>
      <c r="E81" s="65">
        <v>15000</v>
      </c>
      <c r="F81" s="65">
        <v>15000</v>
      </c>
    </row>
    <row r="82" spans="1:6">
      <c r="A82" s="55">
        <f t="shared" ref="A82:A90" si="2">LEN(B92)</f>
        <v>4</v>
      </c>
      <c r="B82" s="86" t="s">
        <v>168</v>
      </c>
      <c r="C82" s="104" t="s">
        <v>169</v>
      </c>
      <c r="D82" s="65">
        <v>3000</v>
      </c>
      <c r="E82" s="65">
        <v>3000</v>
      </c>
      <c r="F82" s="65">
        <v>3000</v>
      </c>
    </row>
    <row r="83" spans="1:6">
      <c r="A83" s="55">
        <f t="shared" si="2"/>
        <v>4</v>
      </c>
      <c r="B83" s="86" t="s">
        <v>170</v>
      </c>
      <c r="C83" s="104" t="s">
        <v>171</v>
      </c>
      <c r="D83" s="65">
        <v>1000</v>
      </c>
      <c r="E83" s="65">
        <v>1000</v>
      </c>
      <c r="F83" s="65">
        <v>1000</v>
      </c>
    </row>
    <row r="84" spans="1:6">
      <c r="A84" s="55">
        <f t="shared" si="2"/>
        <v>3</v>
      </c>
      <c r="B84" s="86" t="s">
        <v>172</v>
      </c>
      <c r="C84" s="104" t="s">
        <v>173</v>
      </c>
      <c r="D84" s="65">
        <v>1000</v>
      </c>
      <c r="E84" s="65">
        <v>1000</v>
      </c>
      <c r="F84" s="65">
        <v>1000</v>
      </c>
    </row>
    <row r="85" spans="1:6">
      <c r="A85" s="55">
        <f t="shared" si="2"/>
        <v>4</v>
      </c>
      <c r="B85" s="86" t="s">
        <v>174</v>
      </c>
      <c r="C85" s="104" t="s">
        <v>175</v>
      </c>
      <c r="D85" s="65">
        <v>2000</v>
      </c>
      <c r="E85" s="65">
        <v>2000</v>
      </c>
      <c r="F85" s="65">
        <v>2000</v>
      </c>
    </row>
    <row r="86" spans="1:6">
      <c r="A86" s="55">
        <f t="shared" si="2"/>
        <v>3</v>
      </c>
      <c r="B86" s="86" t="s">
        <v>176</v>
      </c>
      <c r="C86" s="104" t="s">
        <v>177</v>
      </c>
      <c r="D86" s="65">
        <v>5000</v>
      </c>
      <c r="E86" s="65">
        <v>5000</v>
      </c>
      <c r="F86" s="65">
        <v>5000</v>
      </c>
    </row>
    <row r="87" spans="1:6">
      <c r="A87" s="55">
        <f t="shared" si="2"/>
        <v>4</v>
      </c>
      <c r="B87" s="86" t="s">
        <v>178</v>
      </c>
      <c r="C87" s="104" t="s">
        <v>48</v>
      </c>
      <c r="D87" s="65">
        <v>89100</v>
      </c>
      <c r="E87" s="65">
        <v>89100</v>
      </c>
      <c r="F87" s="65">
        <v>89100</v>
      </c>
    </row>
    <row r="88" spans="1:6" ht="12">
      <c r="A88" s="55">
        <f t="shared" si="2"/>
        <v>4</v>
      </c>
      <c r="B88" s="85" t="s">
        <v>179</v>
      </c>
      <c r="C88" s="103" t="s">
        <v>180</v>
      </c>
      <c r="D88" s="65">
        <f>D89</f>
        <v>0</v>
      </c>
      <c r="E88" s="65">
        <f>E89</f>
        <v>0</v>
      </c>
      <c r="F88" s="65">
        <f>F89</f>
        <v>0</v>
      </c>
    </row>
    <row r="89" spans="1:6">
      <c r="A89" s="55">
        <f t="shared" si="2"/>
        <v>4</v>
      </c>
      <c r="B89" s="86" t="s">
        <v>181</v>
      </c>
      <c r="C89" s="104" t="s">
        <v>182</v>
      </c>
      <c r="D89" s="65"/>
      <c r="E89" s="65"/>
      <c r="F89" s="65"/>
    </row>
    <row r="90" spans="1:6" ht="13.2">
      <c r="A90" s="55">
        <f t="shared" si="2"/>
        <v>2</v>
      </c>
      <c r="B90" s="85" t="s">
        <v>183</v>
      </c>
      <c r="C90" s="103" t="s">
        <v>34</v>
      </c>
      <c r="D90" s="63">
        <f>D91+D92+D93</f>
        <v>3000</v>
      </c>
      <c r="E90" s="63">
        <f>E91+E92+E93</f>
        <v>3000</v>
      </c>
      <c r="F90" s="63">
        <f>F91+F92+F93</f>
        <v>3000</v>
      </c>
    </row>
    <row r="91" spans="1:6" s="138" customFormat="1">
      <c r="B91" s="86">
        <v>4241</v>
      </c>
      <c r="C91" s="104" t="s">
        <v>352</v>
      </c>
      <c r="D91" s="65">
        <v>3000</v>
      </c>
      <c r="E91" s="65">
        <v>3000</v>
      </c>
      <c r="F91" s="65">
        <v>3000</v>
      </c>
    </row>
    <row r="92" spans="1:6">
      <c r="A92" s="55">
        <f t="shared" ref="A92:A108" si="3">LEN(B101)</f>
        <v>3</v>
      </c>
      <c r="B92" s="86" t="s">
        <v>184</v>
      </c>
      <c r="C92" s="104" t="s">
        <v>185</v>
      </c>
      <c r="D92" s="64"/>
      <c r="E92" s="64"/>
      <c r="F92" s="64"/>
    </row>
    <row r="93" spans="1:6">
      <c r="A93" s="55">
        <f t="shared" si="3"/>
        <v>4</v>
      </c>
      <c r="B93" s="86" t="s">
        <v>186</v>
      </c>
      <c r="C93" s="104" t="s">
        <v>187</v>
      </c>
      <c r="D93" s="65"/>
      <c r="E93" s="65"/>
      <c r="F93" s="65"/>
    </row>
    <row r="94" spans="1:6" ht="13.2">
      <c r="A94" s="55">
        <f t="shared" si="3"/>
        <v>2</v>
      </c>
      <c r="B94" s="85">
        <v>425</v>
      </c>
      <c r="C94" s="103" t="s">
        <v>188</v>
      </c>
      <c r="D94" s="63">
        <f>D95</f>
        <v>0</v>
      </c>
      <c r="E94" s="63">
        <f>E95</f>
        <v>0</v>
      </c>
      <c r="F94" s="63">
        <f>F95</f>
        <v>0</v>
      </c>
    </row>
    <row r="95" spans="1:6">
      <c r="A95" s="55">
        <f t="shared" si="3"/>
        <v>3</v>
      </c>
      <c r="B95" s="86" t="s">
        <v>189</v>
      </c>
      <c r="C95" s="104" t="s">
        <v>190</v>
      </c>
      <c r="D95" s="64">
        <v>0</v>
      </c>
      <c r="E95" s="64">
        <v>0</v>
      </c>
      <c r="F95" s="64">
        <v>0</v>
      </c>
    </row>
    <row r="96" spans="1:6" ht="13.2">
      <c r="A96" s="55">
        <f t="shared" si="3"/>
        <v>4</v>
      </c>
      <c r="B96" s="85" t="s">
        <v>191</v>
      </c>
      <c r="C96" s="103" t="s">
        <v>192</v>
      </c>
      <c r="D96" s="63">
        <f>D97+D98+D99</f>
        <v>0</v>
      </c>
      <c r="E96" s="63">
        <f>E97+E98+E99</f>
        <v>0</v>
      </c>
      <c r="F96" s="63">
        <f>F97+F98+F99</f>
        <v>0</v>
      </c>
    </row>
    <row r="97" spans="1:6" ht="13.2">
      <c r="A97" s="55">
        <f t="shared" si="3"/>
        <v>2</v>
      </c>
      <c r="B97" s="86" t="s">
        <v>193</v>
      </c>
      <c r="C97" s="104" t="s">
        <v>194</v>
      </c>
      <c r="D97" s="63"/>
      <c r="E97" s="63"/>
      <c r="F97" s="63"/>
    </row>
    <row r="98" spans="1:6">
      <c r="A98" s="55">
        <f t="shared" si="3"/>
        <v>3</v>
      </c>
      <c r="B98" s="86" t="s">
        <v>195</v>
      </c>
      <c r="C98" s="104" t="s">
        <v>196</v>
      </c>
      <c r="D98" s="64"/>
      <c r="E98" s="64"/>
      <c r="F98" s="64"/>
    </row>
    <row r="99" spans="1:6">
      <c r="A99" s="55">
        <f t="shared" si="3"/>
        <v>4</v>
      </c>
      <c r="B99" s="86" t="s">
        <v>197</v>
      </c>
      <c r="C99" s="104" t="s">
        <v>198</v>
      </c>
      <c r="D99" s="65"/>
      <c r="E99" s="65"/>
      <c r="F99" s="65"/>
    </row>
    <row r="100" spans="1:6" ht="26.4">
      <c r="A100" s="55">
        <f t="shared" si="3"/>
        <v>3</v>
      </c>
      <c r="B100" s="62" t="s">
        <v>199</v>
      </c>
      <c r="C100" s="102" t="s">
        <v>200</v>
      </c>
      <c r="D100" s="63">
        <f>D101+D103+D106</f>
        <v>0</v>
      </c>
      <c r="E100" s="63">
        <f t="shared" ref="E100:F100" si="4">E101+E103+E106</f>
        <v>0</v>
      </c>
      <c r="F100" s="63">
        <f t="shared" si="4"/>
        <v>0</v>
      </c>
    </row>
    <row r="101" spans="1:6" ht="12">
      <c r="A101" s="55">
        <f t="shared" si="3"/>
        <v>4</v>
      </c>
      <c r="B101" s="85" t="s">
        <v>201</v>
      </c>
      <c r="C101" s="103" t="s">
        <v>202</v>
      </c>
      <c r="D101" s="65"/>
      <c r="E101" s="65"/>
      <c r="F101" s="65"/>
    </row>
    <row r="102" spans="1:6">
      <c r="A102" s="55">
        <f t="shared" si="3"/>
        <v>1</v>
      </c>
      <c r="B102" s="86" t="s">
        <v>203</v>
      </c>
      <c r="C102" s="104" t="s">
        <v>204</v>
      </c>
      <c r="D102" s="64">
        <v>0</v>
      </c>
      <c r="E102" s="64">
        <v>0</v>
      </c>
      <c r="F102" s="64">
        <v>0</v>
      </c>
    </row>
    <row r="103" spans="1:6" ht="13.2">
      <c r="A103" s="55">
        <f t="shared" si="3"/>
        <v>2</v>
      </c>
      <c r="B103" s="62" t="s">
        <v>205</v>
      </c>
      <c r="C103" s="102" t="s">
        <v>206</v>
      </c>
      <c r="D103" s="63">
        <f>D104</f>
        <v>0</v>
      </c>
      <c r="E103" s="63">
        <f t="shared" ref="E103:F103" si="5">E104</f>
        <v>0</v>
      </c>
      <c r="F103" s="63">
        <f t="shared" si="5"/>
        <v>0</v>
      </c>
    </row>
    <row r="104" spans="1:6" ht="12">
      <c r="A104" s="55">
        <f t="shared" si="3"/>
        <v>3</v>
      </c>
      <c r="B104" s="85" t="s">
        <v>207</v>
      </c>
      <c r="C104" s="103" t="s">
        <v>208</v>
      </c>
      <c r="D104" s="64">
        <f>D105</f>
        <v>0</v>
      </c>
      <c r="E104" s="64">
        <f t="shared" ref="E104:F104" si="6">E105</f>
        <v>0</v>
      </c>
      <c r="F104" s="64">
        <f t="shared" si="6"/>
        <v>0</v>
      </c>
    </row>
    <row r="105" spans="1:6">
      <c r="A105" s="55">
        <f t="shared" si="3"/>
        <v>4</v>
      </c>
      <c r="B105" s="86" t="s">
        <v>209</v>
      </c>
      <c r="C105" s="104" t="s">
        <v>208</v>
      </c>
      <c r="D105" s="64"/>
      <c r="E105" s="64"/>
      <c r="F105" s="64"/>
    </row>
    <row r="106" spans="1:6" ht="13.2">
      <c r="A106" s="55">
        <f t="shared" si="3"/>
        <v>2</v>
      </c>
      <c r="B106" s="62" t="s">
        <v>210</v>
      </c>
      <c r="C106" s="102" t="s">
        <v>211</v>
      </c>
      <c r="D106" s="64">
        <f>D107+D109</f>
        <v>0</v>
      </c>
      <c r="E106" s="64">
        <f t="shared" ref="E106:F106" si="7">E107+E109</f>
        <v>0</v>
      </c>
      <c r="F106" s="64">
        <f t="shared" si="7"/>
        <v>0</v>
      </c>
    </row>
    <row r="107" spans="1:6" ht="12">
      <c r="A107" s="55">
        <f t="shared" si="3"/>
        <v>3</v>
      </c>
      <c r="B107" s="85" t="s">
        <v>212</v>
      </c>
      <c r="C107" s="103" t="s">
        <v>49</v>
      </c>
      <c r="D107" s="64">
        <f>D108</f>
        <v>0</v>
      </c>
      <c r="E107" s="64">
        <f t="shared" ref="E107:F107" si="8">E108</f>
        <v>0</v>
      </c>
      <c r="F107" s="64">
        <f t="shared" si="8"/>
        <v>0</v>
      </c>
    </row>
    <row r="108" spans="1:6">
      <c r="A108" s="55">
        <f t="shared" si="3"/>
        <v>4</v>
      </c>
      <c r="B108" s="86" t="s">
        <v>213</v>
      </c>
      <c r="C108" s="104" t="s">
        <v>49</v>
      </c>
      <c r="D108" s="64"/>
      <c r="E108" s="64"/>
      <c r="F108" s="64"/>
    </row>
    <row r="109" spans="1:6" ht="12">
      <c r="B109" s="85">
        <v>452</v>
      </c>
      <c r="C109" s="103" t="s">
        <v>214</v>
      </c>
      <c r="D109" s="64">
        <f>D110</f>
        <v>0</v>
      </c>
      <c r="E109" s="64">
        <f t="shared" ref="E109:F109" si="9">E110</f>
        <v>0</v>
      </c>
      <c r="F109" s="64">
        <f t="shared" si="9"/>
        <v>0</v>
      </c>
    </row>
    <row r="110" spans="1:6">
      <c r="B110" s="86" t="s">
        <v>215</v>
      </c>
      <c r="C110" s="104" t="s">
        <v>214</v>
      </c>
      <c r="D110" s="64"/>
      <c r="E110" s="64"/>
      <c r="F110" s="64"/>
    </row>
    <row r="111" spans="1:6" ht="13.2">
      <c r="B111" s="62" t="s">
        <v>216</v>
      </c>
      <c r="C111" s="102" t="s">
        <v>217</v>
      </c>
      <c r="D111" s="64">
        <f>D112+D115</f>
        <v>0</v>
      </c>
      <c r="E111" s="64">
        <f t="shared" ref="E111:F111" si="10">E112+E115</f>
        <v>0</v>
      </c>
      <c r="F111" s="64">
        <f t="shared" si="10"/>
        <v>0</v>
      </c>
    </row>
    <row r="112" spans="1:6" ht="13.2">
      <c r="B112" s="62" t="s">
        <v>218</v>
      </c>
      <c r="C112" s="102" t="s">
        <v>219</v>
      </c>
      <c r="D112" s="64">
        <f>D113</f>
        <v>0</v>
      </c>
      <c r="E112" s="64">
        <f t="shared" ref="E112:F113" si="11">E113</f>
        <v>0</v>
      </c>
      <c r="F112" s="64">
        <f t="shared" si="11"/>
        <v>0</v>
      </c>
    </row>
    <row r="113" spans="2:6" ht="12">
      <c r="B113" s="85" t="s">
        <v>220</v>
      </c>
      <c r="C113" s="103" t="s">
        <v>221</v>
      </c>
      <c r="D113" s="64">
        <f>D114</f>
        <v>0</v>
      </c>
      <c r="E113" s="64">
        <f t="shared" si="11"/>
        <v>0</v>
      </c>
      <c r="F113" s="64">
        <f t="shared" si="11"/>
        <v>0</v>
      </c>
    </row>
    <row r="114" spans="2:6">
      <c r="B114" s="86" t="s">
        <v>222</v>
      </c>
      <c r="C114" s="104" t="s">
        <v>221</v>
      </c>
      <c r="D114" s="64"/>
      <c r="E114" s="64"/>
      <c r="F114" s="64"/>
    </row>
    <row r="115" spans="2:6" ht="13.2">
      <c r="B115" s="62" t="s">
        <v>223</v>
      </c>
      <c r="C115" s="102" t="s">
        <v>224</v>
      </c>
      <c r="D115" s="64">
        <f>D116</f>
        <v>0</v>
      </c>
      <c r="E115" s="64">
        <f t="shared" ref="E115:F116" si="12">E116</f>
        <v>0</v>
      </c>
      <c r="F115" s="64">
        <f t="shared" si="12"/>
        <v>0</v>
      </c>
    </row>
    <row r="116" spans="2:6" ht="24">
      <c r="B116" s="85" t="s">
        <v>225</v>
      </c>
      <c r="C116" s="103" t="s">
        <v>226</v>
      </c>
      <c r="D116" s="64">
        <f>D117</f>
        <v>0</v>
      </c>
      <c r="E116" s="64">
        <f t="shared" si="12"/>
        <v>0</v>
      </c>
      <c r="F116" s="64">
        <f t="shared" si="12"/>
        <v>0</v>
      </c>
    </row>
    <row r="117" spans="2:6" ht="20.399999999999999">
      <c r="B117" s="86" t="s">
        <v>227</v>
      </c>
      <c r="C117" s="104" t="s">
        <v>228</v>
      </c>
      <c r="D117" s="64"/>
      <c r="E117" s="64"/>
      <c r="F117" s="64"/>
    </row>
  </sheetData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79" firstPageNumber="6" orientation="portrait" useFirstPageNumber="1" r:id="rId1"/>
  <headerFooter>
    <oddFooter>&amp;R&amp;P</oddFooter>
  </headerFooter>
  <rowBreaks count="1" manualBreakCount="1">
    <brk id="69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41"/>
  <sheetViews>
    <sheetView zoomScaleNormal="100" zoomScaleSheetLayoutView="100" workbookViewId="0">
      <pane ySplit="2" topLeftCell="A3" activePane="bottomLeft" state="frozen"/>
      <selection pane="bottomLeft" activeCell="C4" sqref="C4"/>
    </sheetView>
  </sheetViews>
  <sheetFormatPr defaultColWidth="11.44140625" defaultRowHeight="13.2"/>
  <cols>
    <col min="1" max="1" width="11.5546875" style="37" bestFit="1" customWidth="1"/>
    <col min="2" max="2" width="34.44140625" style="38" customWidth="1"/>
    <col min="3" max="3" width="14.33203125" style="2" customWidth="1"/>
    <col min="4" max="4" width="15.6640625" style="2" customWidth="1"/>
    <col min="5" max="5" width="12.5546875" style="2" customWidth="1"/>
    <col min="6" max="6" width="14.21875" style="2" customWidth="1"/>
    <col min="7" max="7" width="12" style="2" customWidth="1"/>
    <col min="8" max="8" width="13.44140625" style="2" customWidth="1"/>
    <col min="9" max="9" width="10.88671875" style="2" customWidth="1"/>
    <col min="10" max="10" width="14.33203125" style="2" customWidth="1"/>
    <col min="11" max="11" width="10" style="2" customWidth="1"/>
    <col min="12" max="13" width="12.33203125" style="2" customWidth="1"/>
    <col min="14" max="14" width="14.109375" style="157" customWidth="1"/>
    <col min="15" max="15" width="15.109375" style="157" customWidth="1"/>
    <col min="16" max="16" width="11.44140625" style="157" customWidth="1"/>
    <col min="17" max="17" width="11.77734375" style="2" customWidth="1"/>
    <col min="18" max="20" width="11.44140625" style="157" customWidth="1"/>
    <col min="21" max="21" width="13.88671875" style="157" customWidth="1"/>
    <col min="22" max="25" width="11.44140625" style="157" customWidth="1"/>
    <col min="26" max="26" width="11.77734375" style="2" customWidth="1"/>
    <col min="27" max="42" width="11.44140625" style="157" customWidth="1"/>
    <col min="43" max="256" width="11.44140625" style="157"/>
    <col min="257" max="257" width="11.44140625" style="157" bestFit="1" customWidth="1"/>
    <col min="258" max="258" width="34.44140625" style="157" customWidth="1"/>
    <col min="259" max="259" width="14.33203125" style="157" customWidth="1"/>
    <col min="260" max="260" width="15.6640625" style="157" customWidth="1"/>
    <col min="261" max="261" width="12.44140625" style="157" bestFit="1" customWidth="1"/>
    <col min="262" max="262" width="14.109375" style="157" bestFit="1" customWidth="1"/>
    <col min="263" max="263" width="12" style="157" customWidth="1"/>
    <col min="264" max="265" width="10.88671875" style="157" customWidth="1"/>
    <col min="266" max="266" width="14.33203125" style="157" customWidth="1"/>
    <col min="267" max="267" width="10" style="157" bestFit="1" customWidth="1"/>
    <col min="268" max="269" width="12.33203125" style="157" bestFit="1" customWidth="1"/>
    <col min="270" max="270" width="14.109375" style="157" customWidth="1"/>
    <col min="271" max="271" width="15.109375" style="157" customWidth="1"/>
    <col min="272" max="272" width="11.44140625" style="157"/>
    <col min="273" max="273" width="10.88671875" style="157" customWidth="1"/>
    <col min="274" max="276" width="11.44140625" style="157"/>
    <col min="277" max="277" width="13.88671875" style="157" customWidth="1"/>
    <col min="278" max="281" width="11.44140625" style="157"/>
    <col min="282" max="282" width="10.88671875" style="157" customWidth="1"/>
    <col min="283" max="512" width="11.44140625" style="157"/>
    <col min="513" max="513" width="11.44140625" style="157" bestFit="1" customWidth="1"/>
    <col min="514" max="514" width="34.44140625" style="157" customWidth="1"/>
    <col min="515" max="515" width="14.33203125" style="157" customWidth="1"/>
    <col min="516" max="516" width="15.6640625" style="157" customWidth="1"/>
    <col min="517" max="517" width="12.44140625" style="157" bestFit="1" customWidth="1"/>
    <col min="518" max="518" width="14.109375" style="157" bestFit="1" customWidth="1"/>
    <col min="519" max="519" width="12" style="157" customWidth="1"/>
    <col min="520" max="521" width="10.88671875" style="157" customWidth="1"/>
    <col min="522" max="522" width="14.33203125" style="157" customWidth="1"/>
    <col min="523" max="523" width="10" style="157" bestFit="1" customWidth="1"/>
    <col min="524" max="525" width="12.33203125" style="157" bestFit="1" customWidth="1"/>
    <col min="526" max="526" width="14.109375" style="157" customWidth="1"/>
    <col min="527" max="527" width="15.109375" style="157" customWidth="1"/>
    <col min="528" max="528" width="11.44140625" style="157"/>
    <col min="529" max="529" width="10.88671875" style="157" customWidth="1"/>
    <col min="530" max="532" width="11.44140625" style="157"/>
    <col min="533" max="533" width="13.88671875" style="157" customWidth="1"/>
    <col min="534" max="537" width="11.44140625" style="157"/>
    <col min="538" max="538" width="10.88671875" style="157" customWidth="1"/>
    <col min="539" max="768" width="11.44140625" style="157"/>
    <col min="769" max="769" width="11.44140625" style="157" bestFit="1" customWidth="1"/>
    <col min="770" max="770" width="34.44140625" style="157" customWidth="1"/>
    <col min="771" max="771" width="14.33203125" style="157" customWidth="1"/>
    <col min="772" max="772" width="15.6640625" style="157" customWidth="1"/>
    <col min="773" max="773" width="12.44140625" style="157" bestFit="1" customWidth="1"/>
    <col min="774" max="774" width="14.109375" style="157" bestFit="1" customWidth="1"/>
    <col min="775" max="775" width="12" style="157" customWidth="1"/>
    <col min="776" max="777" width="10.88671875" style="157" customWidth="1"/>
    <col min="778" max="778" width="14.33203125" style="157" customWidth="1"/>
    <col min="779" max="779" width="10" style="157" bestFit="1" customWidth="1"/>
    <col min="780" max="781" width="12.33203125" style="157" bestFit="1" customWidth="1"/>
    <col min="782" max="782" width="14.109375" style="157" customWidth="1"/>
    <col min="783" max="783" width="15.109375" style="157" customWidth="1"/>
    <col min="784" max="784" width="11.44140625" style="157"/>
    <col min="785" max="785" width="10.88671875" style="157" customWidth="1"/>
    <col min="786" max="788" width="11.44140625" style="157"/>
    <col min="789" max="789" width="13.88671875" style="157" customWidth="1"/>
    <col min="790" max="793" width="11.44140625" style="157"/>
    <col min="794" max="794" width="10.88671875" style="157" customWidth="1"/>
    <col min="795" max="1024" width="11.44140625" style="157"/>
    <col min="1025" max="1025" width="11.44140625" style="157" bestFit="1" customWidth="1"/>
    <col min="1026" max="1026" width="34.44140625" style="157" customWidth="1"/>
    <col min="1027" max="1027" width="14.33203125" style="157" customWidth="1"/>
    <col min="1028" max="1028" width="15.6640625" style="157" customWidth="1"/>
    <col min="1029" max="1029" width="12.44140625" style="157" bestFit="1" customWidth="1"/>
    <col min="1030" max="1030" width="14.109375" style="157" bestFit="1" customWidth="1"/>
    <col min="1031" max="1031" width="12" style="157" customWidth="1"/>
    <col min="1032" max="1033" width="10.88671875" style="157" customWidth="1"/>
    <col min="1034" max="1034" width="14.33203125" style="157" customWidth="1"/>
    <col min="1035" max="1035" width="10" style="157" bestFit="1" customWidth="1"/>
    <col min="1036" max="1037" width="12.33203125" style="157" bestFit="1" customWidth="1"/>
    <col min="1038" max="1038" width="14.109375" style="157" customWidth="1"/>
    <col min="1039" max="1039" width="15.109375" style="157" customWidth="1"/>
    <col min="1040" max="1040" width="11.44140625" style="157"/>
    <col min="1041" max="1041" width="10.88671875" style="157" customWidth="1"/>
    <col min="1042" max="1044" width="11.44140625" style="157"/>
    <col min="1045" max="1045" width="13.88671875" style="157" customWidth="1"/>
    <col min="1046" max="1049" width="11.44140625" style="157"/>
    <col min="1050" max="1050" width="10.88671875" style="157" customWidth="1"/>
    <col min="1051" max="1280" width="11.44140625" style="157"/>
    <col min="1281" max="1281" width="11.44140625" style="157" bestFit="1" customWidth="1"/>
    <col min="1282" max="1282" width="34.44140625" style="157" customWidth="1"/>
    <col min="1283" max="1283" width="14.33203125" style="157" customWidth="1"/>
    <col min="1284" max="1284" width="15.6640625" style="157" customWidth="1"/>
    <col min="1285" max="1285" width="12.44140625" style="157" bestFit="1" customWidth="1"/>
    <col min="1286" max="1286" width="14.109375" style="157" bestFit="1" customWidth="1"/>
    <col min="1287" max="1287" width="12" style="157" customWidth="1"/>
    <col min="1288" max="1289" width="10.88671875" style="157" customWidth="1"/>
    <col min="1290" max="1290" width="14.33203125" style="157" customWidth="1"/>
    <col min="1291" max="1291" width="10" style="157" bestFit="1" customWidth="1"/>
    <col min="1292" max="1293" width="12.33203125" style="157" bestFit="1" customWidth="1"/>
    <col min="1294" max="1294" width="14.109375" style="157" customWidth="1"/>
    <col min="1295" max="1295" width="15.109375" style="157" customWidth="1"/>
    <col min="1296" max="1296" width="11.44140625" style="157"/>
    <col min="1297" max="1297" width="10.88671875" style="157" customWidth="1"/>
    <col min="1298" max="1300" width="11.44140625" style="157"/>
    <col min="1301" max="1301" width="13.88671875" style="157" customWidth="1"/>
    <col min="1302" max="1305" width="11.44140625" style="157"/>
    <col min="1306" max="1306" width="10.88671875" style="157" customWidth="1"/>
    <col min="1307" max="1536" width="11.44140625" style="157"/>
    <col min="1537" max="1537" width="11.44140625" style="157" bestFit="1" customWidth="1"/>
    <col min="1538" max="1538" width="34.44140625" style="157" customWidth="1"/>
    <col min="1539" max="1539" width="14.33203125" style="157" customWidth="1"/>
    <col min="1540" max="1540" width="15.6640625" style="157" customWidth="1"/>
    <col min="1541" max="1541" width="12.44140625" style="157" bestFit="1" customWidth="1"/>
    <col min="1542" max="1542" width="14.109375" style="157" bestFit="1" customWidth="1"/>
    <col min="1543" max="1543" width="12" style="157" customWidth="1"/>
    <col min="1544" max="1545" width="10.88671875" style="157" customWidth="1"/>
    <col min="1546" max="1546" width="14.33203125" style="157" customWidth="1"/>
    <col min="1547" max="1547" width="10" style="157" bestFit="1" customWidth="1"/>
    <col min="1548" max="1549" width="12.33203125" style="157" bestFit="1" customWidth="1"/>
    <col min="1550" max="1550" width="14.109375" style="157" customWidth="1"/>
    <col min="1551" max="1551" width="15.109375" style="157" customWidth="1"/>
    <col min="1552" max="1552" width="11.44140625" style="157"/>
    <col min="1553" max="1553" width="10.88671875" style="157" customWidth="1"/>
    <col min="1554" max="1556" width="11.44140625" style="157"/>
    <col min="1557" max="1557" width="13.88671875" style="157" customWidth="1"/>
    <col min="1558" max="1561" width="11.44140625" style="157"/>
    <col min="1562" max="1562" width="10.88671875" style="157" customWidth="1"/>
    <col min="1563" max="1792" width="11.44140625" style="157"/>
    <col min="1793" max="1793" width="11.44140625" style="157" bestFit="1" customWidth="1"/>
    <col min="1794" max="1794" width="34.44140625" style="157" customWidth="1"/>
    <col min="1795" max="1795" width="14.33203125" style="157" customWidth="1"/>
    <col min="1796" max="1796" width="15.6640625" style="157" customWidth="1"/>
    <col min="1797" max="1797" width="12.44140625" style="157" bestFit="1" customWidth="1"/>
    <col min="1798" max="1798" width="14.109375" style="157" bestFit="1" customWidth="1"/>
    <col min="1799" max="1799" width="12" style="157" customWidth="1"/>
    <col min="1800" max="1801" width="10.88671875" style="157" customWidth="1"/>
    <col min="1802" max="1802" width="14.33203125" style="157" customWidth="1"/>
    <col min="1803" max="1803" width="10" style="157" bestFit="1" customWidth="1"/>
    <col min="1804" max="1805" width="12.33203125" style="157" bestFit="1" customWidth="1"/>
    <col min="1806" max="1806" width="14.109375" style="157" customWidth="1"/>
    <col min="1807" max="1807" width="15.109375" style="157" customWidth="1"/>
    <col min="1808" max="1808" width="11.44140625" style="157"/>
    <col min="1809" max="1809" width="10.88671875" style="157" customWidth="1"/>
    <col min="1810" max="1812" width="11.44140625" style="157"/>
    <col min="1813" max="1813" width="13.88671875" style="157" customWidth="1"/>
    <col min="1814" max="1817" width="11.44140625" style="157"/>
    <col min="1818" max="1818" width="10.88671875" style="157" customWidth="1"/>
    <col min="1819" max="2048" width="11.44140625" style="157"/>
    <col min="2049" max="2049" width="11.44140625" style="157" bestFit="1" customWidth="1"/>
    <col min="2050" max="2050" width="34.44140625" style="157" customWidth="1"/>
    <col min="2051" max="2051" width="14.33203125" style="157" customWidth="1"/>
    <col min="2052" max="2052" width="15.6640625" style="157" customWidth="1"/>
    <col min="2053" max="2053" width="12.44140625" style="157" bestFit="1" customWidth="1"/>
    <col min="2054" max="2054" width="14.109375" style="157" bestFit="1" customWidth="1"/>
    <col min="2055" max="2055" width="12" style="157" customWidth="1"/>
    <col min="2056" max="2057" width="10.88671875" style="157" customWidth="1"/>
    <col min="2058" max="2058" width="14.33203125" style="157" customWidth="1"/>
    <col min="2059" max="2059" width="10" style="157" bestFit="1" customWidth="1"/>
    <col min="2060" max="2061" width="12.33203125" style="157" bestFit="1" customWidth="1"/>
    <col min="2062" max="2062" width="14.109375" style="157" customWidth="1"/>
    <col min="2063" max="2063" width="15.109375" style="157" customWidth="1"/>
    <col min="2064" max="2064" width="11.44140625" style="157"/>
    <col min="2065" max="2065" width="10.88671875" style="157" customWidth="1"/>
    <col min="2066" max="2068" width="11.44140625" style="157"/>
    <col min="2069" max="2069" width="13.88671875" style="157" customWidth="1"/>
    <col min="2070" max="2073" width="11.44140625" style="157"/>
    <col min="2074" max="2074" width="10.88671875" style="157" customWidth="1"/>
    <col min="2075" max="2304" width="11.44140625" style="157"/>
    <col min="2305" max="2305" width="11.44140625" style="157" bestFit="1" customWidth="1"/>
    <col min="2306" max="2306" width="34.44140625" style="157" customWidth="1"/>
    <col min="2307" max="2307" width="14.33203125" style="157" customWidth="1"/>
    <col min="2308" max="2308" width="15.6640625" style="157" customWidth="1"/>
    <col min="2309" max="2309" width="12.44140625" style="157" bestFit="1" customWidth="1"/>
    <col min="2310" max="2310" width="14.109375" style="157" bestFit="1" customWidth="1"/>
    <col min="2311" max="2311" width="12" style="157" customWidth="1"/>
    <col min="2312" max="2313" width="10.88671875" style="157" customWidth="1"/>
    <col min="2314" max="2314" width="14.33203125" style="157" customWidth="1"/>
    <col min="2315" max="2315" width="10" style="157" bestFit="1" customWidth="1"/>
    <col min="2316" max="2317" width="12.33203125" style="157" bestFit="1" customWidth="1"/>
    <col min="2318" max="2318" width="14.109375" style="157" customWidth="1"/>
    <col min="2319" max="2319" width="15.109375" style="157" customWidth="1"/>
    <col min="2320" max="2320" width="11.44140625" style="157"/>
    <col min="2321" max="2321" width="10.88671875" style="157" customWidth="1"/>
    <col min="2322" max="2324" width="11.44140625" style="157"/>
    <col min="2325" max="2325" width="13.88671875" style="157" customWidth="1"/>
    <col min="2326" max="2329" width="11.44140625" style="157"/>
    <col min="2330" max="2330" width="10.88671875" style="157" customWidth="1"/>
    <col min="2331" max="2560" width="11.44140625" style="157"/>
    <col min="2561" max="2561" width="11.44140625" style="157" bestFit="1" customWidth="1"/>
    <col min="2562" max="2562" width="34.44140625" style="157" customWidth="1"/>
    <col min="2563" max="2563" width="14.33203125" style="157" customWidth="1"/>
    <col min="2564" max="2564" width="15.6640625" style="157" customWidth="1"/>
    <col min="2565" max="2565" width="12.44140625" style="157" bestFit="1" customWidth="1"/>
    <col min="2566" max="2566" width="14.109375" style="157" bestFit="1" customWidth="1"/>
    <col min="2567" max="2567" width="12" style="157" customWidth="1"/>
    <col min="2568" max="2569" width="10.88671875" style="157" customWidth="1"/>
    <col min="2570" max="2570" width="14.33203125" style="157" customWidth="1"/>
    <col min="2571" max="2571" width="10" style="157" bestFit="1" customWidth="1"/>
    <col min="2572" max="2573" width="12.33203125" style="157" bestFit="1" customWidth="1"/>
    <col min="2574" max="2574" width="14.109375" style="157" customWidth="1"/>
    <col min="2575" max="2575" width="15.109375" style="157" customWidth="1"/>
    <col min="2576" max="2576" width="11.44140625" style="157"/>
    <col min="2577" max="2577" width="10.88671875" style="157" customWidth="1"/>
    <col min="2578" max="2580" width="11.44140625" style="157"/>
    <col min="2581" max="2581" width="13.88671875" style="157" customWidth="1"/>
    <col min="2582" max="2585" width="11.44140625" style="157"/>
    <col min="2586" max="2586" width="10.88671875" style="157" customWidth="1"/>
    <col min="2587" max="2816" width="11.44140625" style="157"/>
    <col min="2817" max="2817" width="11.44140625" style="157" bestFit="1" customWidth="1"/>
    <col min="2818" max="2818" width="34.44140625" style="157" customWidth="1"/>
    <col min="2819" max="2819" width="14.33203125" style="157" customWidth="1"/>
    <col min="2820" max="2820" width="15.6640625" style="157" customWidth="1"/>
    <col min="2821" max="2821" width="12.44140625" style="157" bestFit="1" customWidth="1"/>
    <col min="2822" max="2822" width="14.109375" style="157" bestFit="1" customWidth="1"/>
    <col min="2823" max="2823" width="12" style="157" customWidth="1"/>
    <col min="2824" max="2825" width="10.88671875" style="157" customWidth="1"/>
    <col min="2826" max="2826" width="14.33203125" style="157" customWidth="1"/>
    <col min="2827" max="2827" width="10" style="157" bestFit="1" customWidth="1"/>
    <col min="2828" max="2829" width="12.33203125" style="157" bestFit="1" customWidth="1"/>
    <col min="2830" max="2830" width="14.109375" style="157" customWidth="1"/>
    <col min="2831" max="2831" width="15.109375" style="157" customWidth="1"/>
    <col min="2832" max="2832" width="11.44140625" style="157"/>
    <col min="2833" max="2833" width="10.88671875" style="157" customWidth="1"/>
    <col min="2834" max="2836" width="11.44140625" style="157"/>
    <col min="2837" max="2837" width="13.88671875" style="157" customWidth="1"/>
    <col min="2838" max="2841" width="11.44140625" style="157"/>
    <col min="2842" max="2842" width="10.88671875" style="157" customWidth="1"/>
    <col min="2843" max="3072" width="11.44140625" style="157"/>
    <col min="3073" max="3073" width="11.44140625" style="157" bestFit="1" customWidth="1"/>
    <col min="3074" max="3074" width="34.44140625" style="157" customWidth="1"/>
    <col min="3075" max="3075" width="14.33203125" style="157" customWidth="1"/>
    <col min="3076" max="3076" width="15.6640625" style="157" customWidth="1"/>
    <col min="3077" max="3077" width="12.44140625" style="157" bestFit="1" customWidth="1"/>
    <col min="3078" max="3078" width="14.109375" style="157" bestFit="1" customWidth="1"/>
    <col min="3079" max="3079" width="12" style="157" customWidth="1"/>
    <col min="3080" max="3081" width="10.88671875" style="157" customWidth="1"/>
    <col min="3082" max="3082" width="14.33203125" style="157" customWidth="1"/>
    <col min="3083" max="3083" width="10" style="157" bestFit="1" customWidth="1"/>
    <col min="3084" max="3085" width="12.33203125" style="157" bestFit="1" customWidth="1"/>
    <col min="3086" max="3086" width="14.109375" style="157" customWidth="1"/>
    <col min="3087" max="3087" width="15.109375" style="157" customWidth="1"/>
    <col min="3088" max="3088" width="11.44140625" style="157"/>
    <col min="3089" max="3089" width="10.88671875" style="157" customWidth="1"/>
    <col min="3090" max="3092" width="11.44140625" style="157"/>
    <col min="3093" max="3093" width="13.88671875" style="157" customWidth="1"/>
    <col min="3094" max="3097" width="11.44140625" style="157"/>
    <col min="3098" max="3098" width="10.88671875" style="157" customWidth="1"/>
    <col min="3099" max="3328" width="11.44140625" style="157"/>
    <col min="3329" max="3329" width="11.44140625" style="157" bestFit="1" customWidth="1"/>
    <col min="3330" max="3330" width="34.44140625" style="157" customWidth="1"/>
    <col min="3331" max="3331" width="14.33203125" style="157" customWidth="1"/>
    <col min="3332" max="3332" width="15.6640625" style="157" customWidth="1"/>
    <col min="3333" max="3333" width="12.44140625" style="157" bestFit="1" customWidth="1"/>
    <col min="3334" max="3334" width="14.109375" style="157" bestFit="1" customWidth="1"/>
    <col min="3335" max="3335" width="12" style="157" customWidth="1"/>
    <col min="3336" max="3337" width="10.88671875" style="157" customWidth="1"/>
    <col min="3338" max="3338" width="14.33203125" style="157" customWidth="1"/>
    <col min="3339" max="3339" width="10" style="157" bestFit="1" customWidth="1"/>
    <col min="3340" max="3341" width="12.33203125" style="157" bestFit="1" customWidth="1"/>
    <col min="3342" max="3342" width="14.109375" style="157" customWidth="1"/>
    <col min="3343" max="3343" width="15.109375" style="157" customWidth="1"/>
    <col min="3344" max="3344" width="11.44140625" style="157"/>
    <col min="3345" max="3345" width="10.88671875" style="157" customWidth="1"/>
    <col min="3346" max="3348" width="11.44140625" style="157"/>
    <col min="3349" max="3349" width="13.88671875" style="157" customWidth="1"/>
    <col min="3350" max="3353" width="11.44140625" style="157"/>
    <col min="3354" max="3354" width="10.88671875" style="157" customWidth="1"/>
    <col min="3355" max="3584" width="11.44140625" style="157"/>
    <col min="3585" max="3585" width="11.44140625" style="157" bestFit="1" customWidth="1"/>
    <col min="3586" max="3586" width="34.44140625" style="157" customWidth="1"/>
    <col min="3587" max="3587" width="14.33203125" style="157" customWidth="1"/>
    <col min="3588" max="3588" width="15.6640625" style="157" customWidth="1"/>
    <col min="3589" max="3589" width="12.44140625" style="157" bestFit="1" customWidth="1"/>
    <col min="3590" max="3590" width="14.109375" style="157" bestFit="1" customWidth="1"/>
    <col min="3591" max="3591" width="12" style="157" customWidth="1"/>
    <col min="3592" max="3593" width="10.88671875" style="157" customWidth="1"/>
    <col min="3594" max="3594" width="14.33203125" style="157" customWidth="1"/>
    <col min="3595" max="3595" width="10" style="157" bestFit="1" customWidth="1"/>
    <col min="3596" max="3597" width="12.33203125" style="157" bestFit="1" customWidth="1"/>
    <col min="3598" max="3598" width="14.109375" style="157" customWidth="1"/>
    <col min="3599" max="3599" width="15.109375" style="157" customWidth="1"/>
    <col min="3600" max="3600" width="11.44140625" style="157"/>
    <col min="3601" max="3601" width="10.88671875" style="157" customWidth="1"/>
    <col min="3602" max="3604" width="11.44140625" style="157"/>
    <col min="3605" max="3605" width="13.88671875" style="157" customWidth="1"/>
    <col min="3606" max="3609" width="11.44140625" style="157"/>
    <col min="3610" max="3610" width="10.88671875" style="157" customWidth="1"/>
    <col min="3611" max="3840" width="11.44140625" style="157"/>
    <col min="3841" max="3841" width="11.44140625" style="157" bestFit="1" customWidth="1"/>
    <col min="3842" max="3842" width="34.44140625" style="157" customWidth="1"/>
    <col min="3843" max="3843" width="14.33203125" style="157" customWidth="1"/>
    <col min="3844" max="3844" width="15.6640625" style="157" customWidth="1"/>
    <col min="3845" max="3845" width="12.44140625" style="157" bestFit="1" customWidth="1"/>
    <col min="3846" max="3846" width="14.109375" style="157" bestFit="1" customWidth="1"/>
    <col min="3847" max="3847" width="12" style="157" customWidth="1"/>
    <col min="3848" max="3849" width="10.88671875" style="157" customWidth="1"/>
    <col min="3850" max="3850" width="14.33203125" style="157" customWidth="1"/>
    <col min="3851" max="3851" width="10" style="157" bestFit="1" customWidth="1"/>
    <col min="3852" max="3853" width="12.33203125" style="157" bestFit="1" customWidth="1"/>
    <col min="3854" max="3854" width="14.109375" style="157" customWidth="1"/>
    <col min="3855" max="3855" width="15.109375" style="157" customWidth="1"/>
    <col min="3856" max="3856" width="11.44140625" style="157"/>
    <col min="3857" max="3857" width="10.88671875" style="157" customWidth="1"/>
    <col min="3858" max="3860" width="11.44140625" style="157"/>
    <col min="3861" max="3861" width="13.88671875" style="157" customWidth="1"/>
    <col min="3862" max="3865" width="11.44140625" style="157"/>
    <col min="3866" max="3866" width="10.88671875" style="157" customWidth="1"/>
    <col min="3867" max="4096" width="11.44140625" style="157"/>
    <col min="4097" max="4097" width="11.44140625" style="157" bestFit="1" customWidth="1"/>
    <col min="4098" max="4098" width="34.44140625" style="157" customWidth="1"/>
    <col min="4099" max="4099" width="14.33203125" style="157" customWidth="1"/>
    <col min="4100" max="4100" width="15.6640625" style="157" customWidth="1"/>
    <col min="4101" max="4101" width="12.44140625" style="157" bestFit="1" customWidth="1"/>
    <col min="4102" max="4102" width="14.109375" style="157" bestFit="1" customWidth="1"/>
    <col min="4103" max="4103" width="12" style="157" customWidth="1"/>
    <col min="4104" max="4105" width="10.88671875" style="157" customWidth="1"/>
    <col min="4106" max="4106" width="14.33203125" style="157" customWidth="1"/>
    <col min="4107" max="4107" width="10" style="157" bestFit="1" customWidth="1"/>
    <col min="4108" max="4109" width="12.33203125" style="157" bestFit="1" customWidth="1"/>
    <col min="4110" max="4110" width="14.109375" style="157" customWidth="1"/>
    <col min="4111" max="4111" width="15.109375" style="157" customWidth="1"/>
    <col min="4112" max="4112" width="11.44140625" style="157"/>
    <col min="4113" max="4113" width="10.88671875" style="157" customWidth="1"/>
    <col min="4114" max="4116" width="11.44140625" style="157"/>
    <col min="4117" max="4117" width="13.88671875" style="157" customWidth="1"/>
    <col min="4118" max="4121" width="11.44140625" style="157"/>
    <col min="4122" max="4122" width="10.88671875" style="157" customWidth="1"/>
    <col min="4123" max="4352" width="11.44140625" style="157"/>
    <col min="4353" max="4353" width="11.44140625" style="157" bestFit="1" customWidth="1"/>
    <col min="4354" max="4354" width="34.44140625" style="157" customWidth="1"/>
    <col min="4355" max="4355" width="14.33203125" style="157" customWidth="1"/>
    <col min="4356" max="4356" width="15.6640625" style="157" customWidth="1"/>
    <col min="4357" max="4357" width="12.44140625" style="157" bestFit="1" customWidth="1"/>
    <col min="4358" max="4358" width="14.109375" style="157" bestFit="1" customWidth="1"/>
    <col min="4359" max="4359" width="12" style="157" customWidth="1"/>
    <col min="4360" max="4361" width="10.88671875" style="157" customWidth="1"/>
    <col min="4362" max="4362" width="14.33203125" style="157" customWidth="1"/>
    <col min="4363" max="4363" width="10" style="157" bestFit="1" customWidth="1"/>
    <col min="4364" max="4365" width="12.33203125" style="157" bestFit="1" customWidth="1"/>
    <col min="4366" max="4366" width="14.109375" style="157" customWidth="1"/>
    <col min="4367" max="4367" width="15.109375" style="157" customWidth="1"/>
    <col min="4368" max="4368" width="11.44140625" style="157"/>
    <col min="4369" max="4369" width="10.88671875" style="157" customWidth="1"/>
    <col min="4370" max="4372" width="11.44140625" style="157"/>
    <col min="4373" max="4373" width="13.88671875" style="157" customWidth="1"/>
    <col min="4374" max="4377" width="11.44140625" style="157"/>
    <col min="4378" max="4378" width="10.88671875" style="157" customWidth="1"/>
    <col min="4379" max="4608" width="11.44140625" style="157"/>
    <col min="4609" max="4609" width="11.44140625" style="157" bestFit="1" customWidth="1"/>
    <col min="4610" max="4610" width="34.44140625" style="157" customWidth="1"/>
    <col min="4611" max="4611" width="14.33203125" style="157" customWidth="1"/>
    <col min="4612" max="4612" width="15.6640625" style="157" customWidth="1"/>
    <col min="4613" max="4613" width="12.44140625" style="157" bestFit="1" customWidth="1"/>
    <col min="4614" max="4614" width="14.109375" style="157" bestFit="1" customWidth="1"/>
    <col min="4615" max="4615" width="12" style="157" customWidth="1"/>
    <col min="4616" max="4617" width="10.88671875" style="157" customWidth="1"/>
    <col min="4618" max="4618" width="14.33203125" style="157" customWidth="1"/>
    <col min="4619" max="4619" width="10" style="157" bestFit="1" customWidth="1"/>
    <col min="4620" max="4621" width="12.33203125" style="157" bestFit="1" customWidth="1"/>
    <col min="4622" max="4622" width="14.109375" style="157" customWidth="1"/>
    <col min="4623" max="4623" width="15.109375" style="157" customWidth="1"/>
    <col min="4624" max="4624" width="11.44140625" style="157"/>
    <col min="4625" max="4625" width="10.88671875" style="157" customWidth="1"/>
    <col min="4626" max="4628" width="11.44140625" style="157"/>
    <col min="4629" max="4629" width="13.88671875" style="157" customWidth="1"/>
    <col min="4630" max="4633" width="11.44140625" style="157"/>
    <col min="4634" max="4634" width="10.88671875" style="157" customWidth="1"/>
    <col min="4635" max="4864" width="11.44140625" style="157"/>
    <col min="4865" max="4865" width="11.44140625" style="157" bestFit="1" customWidth="1"/>
    <col min="4866" max="4866" width="34.44140625" style="157" customWidth="1"/>
    <col min="4867" max="4867" width="14.33203125" style="157" customWidth="1"/>
    <col min="4868" max="4868" width="15.6640625" style="157" customWidth="1"/>
    <col min="4869" max="4869" width="12.44140625" style="157" bestFit="1" customWidth="1"/>
    <col min="4870" max="4870" width="14.109375" style="157" bestFit="1" customWidth="1"/>
    <col min="4871" max="4871" width="12" style="157" customWidth="1"/>
    <col min="4872" max="4873" width="10.88671875" style="157" customWidth="1"/>
    <col min="4874" max="4874" width="14.33203125" style="157" customWidth="1"/>
    <col min="4875" max="4875" width="10" style="157" bestFit="1" customWidth="1"/>
    <col min="4876" max="4877" width="12.33203125" style="157" bestFit="1" customWidth="1"/>
    <col min="4878" max="4878" width="14.109375" style="157" customWidth="1"/>
    <col min="4879" max="4879" width="15.109375" style="157" customWidth="1"/>
    <col min="4880" max="4880" width="11.44140625" style="157"/>
    <col min="4881" max="4881" width="10.88671875" style="157" customWidth="1"/>
    <col min="4882" max="4884" width="11.44140625" style="157"/>
    <col min="4885" max="4885" width="13.88671875" style="157" customWidth="1"/>
    <col min="4886" max="4889" width="11.44140625" style="157"/>
    <col min="4890" max="4890" width="10.88671875" style="157" customWidth="1"/>
    <col min="4891" max="5120" width="11.44140625" style="157"/>
    <col min="5121" max="5121" width="11.44140625" style="157" bestFit="1" customWidth="1"/>
    <col min="5122" max="5122" width="34.44140625" style="157" customWidth="1"/>
    <col min="5123" max="5123" width="14.33203125" style="157" customWidth="1"/>
    <col min="5124" max="5124" width="15.6640625" style="157" customWidth="1"/>
    <col min="5125" max="5125" width="12.44140625" style="157" bestFit="1" customWidth="1"/>
    <col min="5126" max="5126" width="14.109375" style="157" bestFit="1" customWidth="1"/>
    <col min="5127" max="5127" width="12" style="157" customWidth="1"/>
    <col min="5128" max="5129" width="10.88671875" style="157" customWidth="1"/>
    <col min="5130" max="5130" width="14.33203125" style="157" customWidth="1"/>
    <col min="5131" max="5131" width="10" style="157" bestFit="1" customWidth="1"/>
    <col min="5132" max="5133" width="12.33203125" style="157" bestFit="1" customWidth="1"/>
    <col min="5134" max="5134" width="14.109375" style="157" customWidth="1"/>
    <col min="5135" max="5135" width="15.109375" style="157" customWidth="1"/>
    <col min="5136" max="5136" width="11.44140625" style="157"/>
    <col min="5137" max="5137" width="10.88671875" style="157" customWidth="1"/>
    <col min="5138" max="5140" width="11.44140625" style="157"/>
    <col min="5141" max="5141" width="13.88671875" style="157" customWidth="1"/>
    <col min="5142" max="5145" width="11.44140625" style="157"/>
    <col min="5146" max="5146" width="10.88671875" style="157" customWidth="1"/>
    <col min="5147" max="5376" width="11.44140625" style="157"/>
    <col min="5377" max="5377" width="11.44140625" style="157" bestFit="1" customWidth="1"/>
    <col min="5378" max="5378" width="34.44140625" style="157" customWidth="1"/>
    <col min="5379" max="5379" width="14.33203125" style="157" customWidth="1"/>
    <col min="5380" max="5380" width="15.6640625" style="157" customWidth="1"/>
    <col min="5381" max="5381" width="12.44140625" style="157" bestFit="1" customWidth="1"/>
    <col min="5382" max="5382" width="14.109375" style="157" bestFit="1" customWidth="1"/>
    <col min="5383" max="5383" width="12" style="157" customWidth="1"/>
    <col min="5384" max="5385" width="10.88671875" style="157" customWidth="1"/>
    <col min="5386" max="5386" width="14.33203125" style="157" customWidth="1"/>
    <col min="5387" max="5387" width="10" style="157" bestFit="1" customWidth="1"/>
    <col min="5388" max="5389" width="12.33203125" style="157" bestFit="1" customWidth="1"/>
    <col min="5390" max="5390" width="14.109375" style="157" customWidth="1"/>
    <col min="5391" max="5391" width="15.109375" style="157" customWidth="1"/>
    <col min="5392" max="5392" width="11.44140625" style="157"/>
    <col min="5393" max="5393" width="10.88671875" style="157" customWidth="1"/>
    <col min="5394" max="5396" width="11.44140625" style="157"/>
    <col min="5397" max="5397" width="13.88671875" style="157" customWidth="1"/>
    <col min="5398" max="5401" width="11.44140625" style="157"/>
    <col min="5402" max="5402" width="10.88671875" style="157" customWidth="1"/>
    <col min="5403" max="5632" width="11.44140625" style="157"/>
    <col min="5633" max="5633" width="11.44140625" style="157" bestFit="1" customWidth="1"/>
    <col min="5634" max="5634" width="34.44140625" style="157" customWidth="1"/>
    <col min="5635" max="5635" width="14.33203125" style="157" customWidth="1"/>
    <col min="5636" max="5636" width="15.6640625" style="157" customWidth="1"/>
    <col min="5637" max="5637" width="12.44140625" style="157" bestFit="1" customWidth="1"/>
    <col min="5638" max="5638" width="14.109375" style="157" bestFit="1" customWidth="1"/>
    <col min="5639" max="5639" width="12" style="157" customWidth="1"/>
    <col min="5640" max="5641" width="10.88671875" style="157" customWidth="1"/>
    <col min="5642" max="5642" width="14.33203125" style="157" customWidth="1"/>
    <col min="5643" max="5643" width="10" style="157" bestFit="1" customWidth="1"/>
    <col min="5644" max="5645" width="12.33203125" style="157" bestFit="1" customWidth="1"/>
    <col min="5646" max="5646" width="14.109375" style="157" customWidth="1"/>
    <col min="5647" max="5647" width="15.109375" style="157" customWidth="1"/>
    <col min="5648" max="5648" width="11.44140625" style="157"/>
    <col min="5649" max="5649" width="10.88671875" style="157" customWidth="1"/>
    <col min="5650" max="5652" width="11.44140625" style="157"/>
    <col min="5653" max="5653" width="13.88671875" style="157" customWidth="1"/>
    <col min="5654" max="5657" width="11.44140625" style="157"/>
    <col min="5658" max="5658" width="10.88671875" style="157" customWidth="1"/>
    <col min="5659" max="5888" width="11.44140625" style="157"/>
    <col min="5889" max="5889" width="11.44140625" style="157" bestFit="1" customWidth="1"/>
    <col min="5890" max="5890" width="34.44140625" style="157" customWidth="1"/>
    <col min="5891" max="5891" width="14.33203125" style="157" customWidth="1"/>
    <col min="5892" max="5892" width="15.6640625" style="157" customWidth="1"/>
    <col min="5893" max="5893" width="12.44140625" style="157" bestFit="1" customWidth="1"/>
    <col min="5894" max="5894" width="14.109375" style="157" bestFit="1" customWidth="1"/>
    <col min="5895" max="5895" width="12" style="157" customWidth="1"/>
    <col min="5896" max="5897" width="10.88671875" style="157" customWidth="1"/>
    <col min="5898" max="5898" width="14.33203125" style="157" customWidth="1"/>
    <col min="5899" max="5899" width="10" style="157" bestFit="1" customWidth="1"/>
    <col min="5900" max="5901" width="12.33203125" style="157" bestFit="1" customWidth="1"/>
    <col min="5902" max="5902" width="14.109375" style="157" customWidth="1"/>
    <col min="5903" max="5903" width="15.109375" style="157" customWidth="1"/>
    <col min="5904" max="5904" width="11.44140625" style="157"/>
    <col min="5905" max="5905" width="10.88671875" style="157" customWidth="1"/>
    <col min="5906" max="5908" width="11.44140625" style="157"/>
    <col min="5909" max="5909" width="13.88671875" style="157" customWidth="1"/>
    <col min="5910" max="5913" width="11.44140625" style="157"/>
    <col min="5914" max="5914" width="10.88671875" style="157" customWidth="1"/>
    <col min="5915" max="6144" width="11.44140625" style="157"/>
    <col min="6145" max="6145" width="11.44140625" style="157" bestFit="1" customWidth="1"/>
    <col min="6146" max="6146" width="34.44140625" style="157" customWidth="1"/>
    <col min="6147" max="6147" width="14.33203125" style="157" customWidth="1"/>
    <col min="6148" max="6148" width="15.6640625" style="157" customWidth="1"/>
    <col min="6149" max="6149" width="12.44140625" style="157" bestFit="1" customWidth="1"/>
    <col min="6150" max="6150" width="14.109375" style="157" bestFit="1" customWidth="1"/>
    <col min="6151" max="6151" width="12" style="157" customWidth="1"/>
    <col min="6152" max="6153" width="10.88671875" style="157" customWidth="1"/>
    <col min="6154" max="6154" width="14.33203125" style="157" customWidth="1"/>
    <col min="6155" max="6155" width="10" style="157" bestFit="1" customWidth="1"/>
    <col min="6156" max="6157" width="12.33203125" style="157" bestFit="1" customWidth="1"/>
    <col min="6158" max="6158" width="14.109375" style="157" customWidth="1"/>
    <col min="6159" max="6159" width="15.109375" style="157" customWidth="1"/>
    <col min="6160" max="6160" width="11.44140625" style="157"/>
    <col min="6161" max="6161" width="10.88671875" style="157" customWidth="1"/>
    <col min="6162" max="6164" width="11.44140625" style="157"/>
    <col min="6165" max="6165" width="13.88671875" style="157" customWidth="1"/>
    <col min="6166" max="6169" width="11.44140625" style="157"/>
    <col min="6170" max="6170" width="10.88671875" style="157" customWidth="1"/>
    <col min="6171" max="6400" width="11.44140625" style="157"/>
    <col min="6401" max="6401" width="11.44140625" style="157" bestFit="1" customWidth="1"/>
    <col min="6402" max="6402" width="34.44140625" style="157" customWidth="1"/>
    <col min="6403" max="6403" width="14.33203125" style="157" customWidth="1"/>
    <col min="6404" max="6404" width="15.6640625" style="157" customWidth="1"/>
    <col min="6405" max="6405" width="12.44140625" style="157" bestFit="1" customWidth="1"/>
    <col min="6406" max="6406" width="14.109375" style="157" bestFit="1" customWidth="1"/>
    <col min="6407" max="6407" width="12" style="157" customWidth="1"/>
    <col min="6408" max="6409" width="10.88671875" style="157" customWidth="1"/>
    <col min="6410" max="6410" width="14.33203125" style="157" customWidth="1"/>
    <col min="6411" max="6411" width="10" style="157" bestFit="1" customWidth="1"/>
    <col min="6412" max="6413" width="12.33203125" style="157" bestFit="1" customWidth="1"/>
    <col min="6414" max="6414" width="14.109375" style="157" customWidth="1"/>
    <col min="6415" max="6415" width="15.109375" style="157" customWidth="1"/>
    <col min="6416" max="6416" width="11.44140625" style="157"/>
    <col min="6417" max="6417" width="10.88671875" style="157" customWidth="1"/>
    <col min="6418" max="6420" width="11.44140625" style="157"/>
    <col min="6421" max="6421" width="13.88671875" style="157" customWidth="1"/>
    <col min="6422" max="6425" width="11.44140625" style="157"/>
    <col min="6426" max="6426" width="10.88671875" style="157" customWidth="1"/>
    <col min="6427" max="6656" width="11.44140625" style="157"/>
    <col min="6657" max="6657" width="11.44140625" style="157" bestFit="1" customWidth="1"/>
    <col min="6658" max="6658" width="34.44140625" style="157" customWidth="1"/>
    <col min="6659" max="6659" width="14.33203125" style="157" customWidth="1"/>
    <col min="6660" max="6660" width="15.6640625" style="157" customWidth="1"/>
    <col min="6661" max="6661" width="12.44140625" style="157" bestFit="1" customWidth="1"/>
    <col min="6662" max="6662" width="14.109375" style="157" bestFit="1" customWidth="1"/>
    <col min="6663" max="6663" width="12" style="157" customWidth="1"/>
    <col min="6664" max="6665" width="10.88671875" style="157" customWidth="1"/>
    <col min="6666" max="6666" width="14.33203125" style="157" customWidth="1"/>
    <col min="6667" max="6667" width="10" style="157" bestFit="1" customWidth="1"/>
    <col min="6668" max="6669" width="12.33203125" style="157" bestFit="1" customWidth="1"/>
    <col min="6670" max="6670" width="14.109375" style="157" customWidth="1"/>
    <col min="6671" max="6671" width="15.109375" style="157" customWidth="1"/>
    <col min="6672" max="6672" width="11.44140625" style="157"/>
    <col min="6673" max="6673" width="10.88671875" style="157" customWidth="1"/>
    <col min="6674" max="6676" width="11.44140625" style="157"/>
    <col min="6677" max="6677" width="13.88671875" style="157" customWidth="1"/>
    <col min="6678" max="6681" width="11.44140625" style="157"/>
    <col min="6682" max="6682" width="10.88671875" style="157" customWidth="1"/>
    <col min="6683" max="6912" width="11.44140625" style="157"/>
    <col min="6913" max="6913" width="11.44140625" style="157" bestFit="1" customWidth="1"/>
    <col min="6914" max="6914" width="34.44140625" style="157" customWidth="1"/>
    <col min="6915" max="6915" width="14.33203125" style="157" customWidth="1"/>
    <col min="6916" max="6916" width="15.6640625" style="157" customWidth="1"/>
    <col min="6917" max="6917" width="12.44140625" style="157" bestFit="1" customWidth="1"/>
    <col min="6918" max="6918" width="14.109375" style="157" bestFit="1" customWidth="1"/>
    <col min="6919" max="6919" width="12" style="157" customWidth="1"/>
    <col min="6920" max="6921" width="10.88671875" style="157" customWidth="1"/>
    <col min="6922" max="6922" width="14.33203125" style="157" customWidth="1"/>
    <col min="6923" max="6923" width="10" style="157" bestFit="1" customWidth="1"/>
    <col min="6924" max="6925" width="12.33203125" style="157" bestFit="1" customWidth="1"/>
    <col min="6926" max="6926" width="14.109375" style="157" customWidth="1"/>
    <col min="6927" max="6927" width="15.109375" style="157" customWidth="1"/>
    <col min="6928" max="6928" width="11.44140625" style="157"/>
    <col min="6929" max="6929" width="10.88671875" style="157" customWidth="1"/>
    <col min="6930" max="6932" width="11.44140625" style="157"/>
    <col min="6933" max="6933" width="13.88671875" style="157" customWidth="1"/>
    <col min="6934" max="6937" width="11.44140625" style="157"/>
    <col min="6938" max="6938" width="10.88671875" style="157" customWidth="1"/>
    <col min="6939" max="7168" width="11.44140625" style="157"/>
    <col min="7169" max="7169" width="11.44140625" style="157" bestFit="1" customWidth="1"/>
    <col min="7170" max="7170" width="34.44140625" style="157" customWidth="1"/>
    <col min="7171" max="7171" width="14.33203125" style="157" customWidth="1"/>
    <col min="7172" max="7172" width="15.6640625" style="157" customWidth="1"/>
    <col min="7173" max="7173" width="12.44140625" style="157" bestFit="1" customWidth="1"/>
    <col min="7174" max="7174" width="14.109375" style="157" bestFit="1" customWidth="1"/>
    <col min="7175" max="7175" width="12" style="157" customWidth="1"/>
    <col min="7176" max="7177" width="10.88671875" style="157" customWidth="1"/>
    <col min="7178" max="7178" width="14.33203125" style="157" customWidth="1"/>
    <col min="7179" max="7179" width="10" style="157" bestFit="1" customWidth="1"/>
    <col min="7180" max="7181" width="12.33203125" style="157" bestFit="1" customWidth="1"/>
    <col min="7182" max="7182" width="14.109375" style="157" customWidth="1"/>
    <col min="7183" max="7183" width="15.109375" style="157" customWidth="1"/>
    <col min="7184" max="7184" width="11.44140625" style="157"/>
    <col min="7185" max="7185" width="10.88671875" style="157" customWidth="1"/>
    <col min="7186" max="7188" width="11.44140625" style="157"/>
    <col min="7189" max="7189" width="13.88671875" style="157" customWidth="1"/>
    <col min="7190" max="7193" width="11.44140625" style="157"/>
    <col min="7194" max="7194" width="10.88671875" style="157" customWidth="1"/>
    <col min="7195" max="7424" width="11.44140625" style="157"/>
    <col min="7425" max="7425" width="11.44140625" style="157" bestFit="1" customWidth="1"/>
    <col min="7426" max="7426" width="34.44140625" style="157" customWidth="1"/>
    <col min="7427" max="7427" width="14.33203125" style="157" customWidth="1"/>
    <col min="7428" max="7428" width="15.6640625" style="157" customWidth="1"/>
    <col min="7429" max="7429" width="12.44140625" style="157" bestFit="1" customWidth="1"/>
    <col min="7430" max="7430" width="14.109375" style="157" bestFit="1" customWidth="1"/>
    <col min="7431" max="7431" width="12" style="157" customWidth="1"/>
    <col min="7432" max="7433" width="10.88671875" style="157" customWidth="1"/>
    <col min="7434" max="7434" width="14.33203125" style="157" customWidth="1"/>
    <col min="7435" max="7435" width="10" style="157" bestFit="1" customWidth="1"/>
    <col min="7436" max="7437" width="12.33203125" style="157" bestFit="1" customWidth="1"/>
    <col min="7438" max="7438" width="14.109375" style="157" customWidth="1"/>
    <col min="7439" max="7439" width="15.109375" style="157" customWidth="1"/>
    <col min="7440" max="7440" width="11.44140625" style="157"/>
    <col min="7441" max="7441" width="10.88671875" style="157" customWidth="1"/>
    <col min="7442" max="7444" width="11.44140625" style="157"/>
    <col min="7445" max="7445" width="13.88671875" style="157" customWidth="1"/>
    <col min="7446" max="7449" width="11.44140625" style="157"/>
    <col min="7450" max="7450" width="10.88671875" style="157" customWidth="1"/>
    <col min="7451" max="7680" width="11.44140625" style="157"/>
    <col min="7681" max="7681" width="11.44140625" style="157" bestFit="1" customWidth="1"/>
    <col min="7682" max="7682" width="34.44140625" style="157" customWidth="1"/>
    <col min="7683" max="7683" width="14.33203125" style="157" customWidth="1"/>
    <col min="7684" max="7684" width="15.6640625" style="157" customWidth="1"/>
    <col min="7685" max="7685" width="12.44140625" style="157" bestFit="1" customWidth="1"/>
    <col min="7686" max="7686" width="14.109375" style="157" bestFit="1" customWidth="1"/>
    <col min="7687" max="7687" width="12" style="157" customWidth="1"/>
    <col min="7688" max="7689" width="10.88671875" style="157" customWidth="1"/>
    <col min="7690" max="7690" width="14.33203125" style="157" customWidth="1"/>
    <col min="7691" max="7691" width="10" style="157" bestFit="1" customWidth="1"/>
    <col min="7692" max="7693" width="12.33203125" style="157" bestFit="1" customWidth="1"/>
    <col min="7694" max="7694" width="14.109375" style="157" customWidth="1"/>
    <col min="7695" max="7695" width="15.109375" style="157" customWidth="1"/>
    <col min="7696" max="7696" width="11.44140625" style="157"/>
    <col min="7697" max="7697" width="10.88671875" style="157" customWidth="1"/>
    <col min="7698" max="7700" width="11.44140625" style="157"/>
    <col min="7701" max="7701" width="13.88671875" style="157" customWidth="1"/>
    <col min="7702" max="7705" width="11.44140625" style="157"/>
    <col min="7706" max="7706" width="10.88671875" style="157" customWidth="1"/>
    <col min="7707" max="7936" width="11.44140625" style="157"/>
    <col min="7937" max="7937" width="11.44140625" style="157" bestFit="1" customWidth="1"/>
    <col min="7938" max="7938" width="34.44140625" style="157" customWidth="1"/>
    <col min="7939" max="7939" width="14.33203125" style="157" customWidth="1"/>
    <col min="7940" max="7940" width="15.6640625" style="157" customWidth="1"/>
    <col min="7941" max="7941" width="12.44140625" style="157" bestFit="1" customWidth="1"/>
    <col min="7942" max="7942" width="14.109375" style="157" bestFit="1" customWidth="1"/>
    <col min="7943" max="7943" width="12" style="157" customWidth="1"/>
    <col min="7944" max="7945" width="10.88671875" style="157" customWidth="1"/>
    <col min="7946" max="7946" width="14.33203125" style="157" customWidth="1"/>
    <col min="7947" max="7947" width="10" style="157" bestFit="1" customWidth="1"/>
    <col min="7948" max="7949" width="12.33203125" style="157" bestFit="1" customWidth="1"/>
    <col min="7950" max="7950" width="14.109375" style="157" customWidth="1"/>
    <col min="7951" max="7951" width="15.109375" style="157" customWidth="1"/>
    <col min="7952" max="7952" width="11.44140625" style="157"/>
    <col min="7953" max="7953" width="10.88671875" style="157" customWidth="1"/>
    <col min="7954" max="7956" width="11.44140625" style="157"/>
    <col min="7957" max="7957" width="13.88671875" style="157" customWidth="1"/>
    <col min="7958" max="7961" width="11.44140625" style="157"/>
    <col min="7962" max="7962" width="10.88671875" style="157" customWidth="1"/>
    <col min="7963" max="8192" width="11.44140625" style="157"/>
    <col min="8193" max="8193" width="11.44140625" style="157" bestFit="1" customWidth="1"/>
    <col min="8194" max="8194" width="34.44140625" style="157" customWidth="1"/>
    <col min="8195" max="8195" width="14.33203125" style="157" customWidth="1"/>
    <col min="8196" max="8196" width="15.6640625" style="157" customWidth="1"/>
    <col min="8197" max="8197" width="12.44140625" style="157" bestFit="1" customWidth="1"/>
    <col min="8198" max="8198" width="14.109375" style="157" bestFit="1" customWidth="1"/>
    <col min="8199" max="8199" width="12" style="157" customWidth="1"/>
    <col min="8200" max="8201" width="10.88671875" style="157" customWidth="1"/>
    <col min="8202" max="8202" width="14.33203125" style="157" customWidth="1"/>
    <col min="8203" max="8203" width="10" style="157" bestFit="1" customWidth="1"/>
    <col min="8204" max="8205" width="12.33203125" style="157" bestFit="1" customWidth="1"/>
    <col min="8206" max="8206" width="14.109375" style="157" customWidth="1"/>
    <col min="8207" max="8207" width="15.109375" style="157" customWidth="1"/>
    <col min="8208" max="8208" width="11.44140625" style="157"/>
    <col min="8209" max="8209" width="10.88671875" style="157" customWidth="1"/>
    <col min="8210" max="8212" width="11.44140625" style="157"/>
    <col min="8213" max="8213" width="13.88671875" style="157" customWidth="1"/>
    <col min="8214" max="8217" width="11.44140625" style="157"/>
    <col min="8218" max="8218" width="10.88671875" style="157" customWidth="1"/>
    <col min="8219" max="8448" width="11.44140625" style="157"/>
    <col min="8449" max="8449" width="11.44140625" style="157" bestFit="1" customWidth="1"/>
    <col min="8450" max="8450" width="34.44140625" style="157" customWidth="1"/>
    <col min="8451" max="8451" width="14.33203125" style="157" customWidth="1"/>
    <col min="8452" max="8452" width="15.6640625" style="157" customWidth="1"/>
    <col min="8453" max="8453" width="12.44140625" style="157" bestFit="1" customWidth="1"/>
    <col min="8454" max="8454" width="14.109375" style="157" bestFit="1" customWidth="1"/>
    <col min="8455" max="8455" width="12" style="157" customWidth="1"/>
    <col min="8456" max="8457" width="10.88671875" style="157" customWidth="1"/>
    <col min="8458" max="8458" width="14.33203125" style="157" customWidth="1"/>
    <col min="8459" max="8459" width="10" style="157" bestFit="1" customWidth="1"/>
    <col min="8460" max="8461" width="12.33203125" style="157" bestFit="1" customWidth="1"/>
    <col min="8462" max="8462" width="14.109375" style="157" customWidth="1"/>
    <col min="8463" max="8463" width="15.109375" style="157" customWidth="1"/>
    <col min="8464" max="8464" width="11.44140625" style="157"/>
    <col min="8465" max="8465" width="10.88671875" style="157" customWidth="1"/>
    <col min="8466" max="8468" width="11.44140625" style="157"/>
    <col min="8469" max="8469" width="13.88671875" style="157" customWidth="1"/>
    <col min="8470" max="8473" width="11.44140625" style="157"/>
    <col min="8474" max="8474" width="10.88671875" style="157" customWidth="1"/>
    <col min="8475" max="8704" width="11.44140625" style="157"/>
    <col min="8705" max="8705" width="11.44140625" style="157" bestFit="1" customWidth="1"/>
    <col min="8706" max="8706" width="34.44140625" style="157" customWidth="1"/>
    <col min="8707" max="8707" width="14.33203125" style="157" customWidth="1"/>
    <col min="8708" max="8708" width="15.6640625" style="157" customWidth="1"/>
    <col min="8709" max="8709" width="12.44140625" style="157" bestFit="1" customWidth="1"/>
    <col min="8710" max="8710" width="14.109375" style="157" bestFit="1" customWidth="1"/>
    <col min="8711" max="8711" width="12" style="157" customWidth="1"/>
    <col min="8712" max="8713" width="10.88671875" style="157" customWidth="1"/>
    <col min="8714" max="8714" width="14.33203125" style="157" customWidth="1"/>
    <col min="8715" max="8715" width="10" style="157" bestFit="1" customWidth="1"/>
    <col min="8716" max="8717" width="12.33203125" style="157" bestFit="1" customWidth="1"/>
    <col min="8718" max="8718" width="14.109375" style="157" customWidth="1"/>
    <col min="8719" max="8719" width="15.109375" style="157" customWidth="1"/>
    <col min="8720" max="8720" width="11.44140625" style="157"/>
    <col min="8721" max="8721" width="10.88671875" style="157" customWidth="1"/>
    <col min="8722" max="8724" width="11.44140625" style="157"/>
    <col min="8725" max="8725" width="13.88671875" style="157" customWidth="1"/>
    <col min="8726" max="8729" width="11.44140625" style="157"/>
    <col min="8730" max="8730" width="10.88671875" style="157" customWidth="1"/>
    <col min="8731" max="8960" width="11.44140625" style="157"/>
    <col min="8961" max="8961" width="11.44140625" style="157" bestFit="1" customWidth="1"/>
    <col min="8962" max="8962" width="34.44140625" style="157" customWidth="1"/>
    <col min="8963" max="8963" width="14.33203125" style="157" customWidth="1"/>
    <col min="8964" max="8964" width="15.6640625" style="157" customWidth="1"/>
    <col min="8965" max="8965" width="12.44140625" style="157" bestFit="1" customWidth="1"/>
    <col min="8966" max="8966" width="14.109375" style="157" bestFit="1" customWidth="1"/>
    <col min="8967" max="8967" width="12" style="157" customWidth="1"/>
    <col min="8968" max="8969" width="10.88671875" style="157" customWidth="1"/>
    <col min="8970" max="8970" width="14.33203125" style="157" customWidth="1"/>
    <col min="8971" max="8971" width="10" style="157" bestFit="1" customWidth="1"/>
    <col min="8972" max="8973" width="12.33203125" style="157" bestFit="1" customWidth="1"/>
    <col min="8974" max="8974" width="14.109375" style="157" customWidth="1"/>
    <col min="8975" max="8975" width="15.109375" style="157" customWidth="1"/>
    <col min="8976" max="8976" width="11.44140625" style="157"/>
    <col min="8977" max="8977" width="10.88671875" style="157" customWidth="1"/>
    <col min="8978" max="8980" width="11.44140625" style="157"/>
    <col min="8981" max="8981" width="13.88671875" style="157" customWidth="1"/>
    <col min="8982" max="8985" width="11.44140625" style="157"/>
    <col min="8986" max="8986" width="10.88671875" style="157" customWidth="1"/>
    <col min="8987" max="9216" width="11.44140625" style="157"/>
    <col min="9217" max="9217" width="11.44140625" style="157" bestFit="1" customWidth="1"/>
    <col min="9218" max="9218" width="34.44140625" style="157" customWidth="1"/>
    <col min="9219" max="9219" width="14.33203125" style="157" customWidth="1"/>
    <col min="9220" max="9220" width="15.6640625" style="157" customWidth="1"/>
    <col min="9221" max="9221" width="12.44140625" style="157" bestFit="1" customWidth="1"/>
    <col min="9222" max="9222" width="14.109375" style="157" bestFit="1" customWidth="1"/>
    <col min="9223" max="9223" width="12" style="157" customWidth="1"/>
    <col min="9224" max="9225" width="10.88671875" style="157" customWidth="1"/>
    <col min="9226" max="9226" width="14.33203125" style="157" customWidth="1"/>
    <col min="9227" max="9227" width="10" style="157" bestFit="1" customWidth="1"/>
    <col min="9228" max="9229" width="12.33203125" style="157" bestFit="1" customWidth="1"/>
    <col min="9230" max="9230" width="14.109375" style="157" customWidth="1"/>
    <col min="9231" max="9231" width="15.109375" style="157" customWidth="1"/>
    <col min="9232" max="9232" width="11.44140625" style="157"/>
    <col min="9233" max="9233" width="10.88671875" style="157" customWidth="1"/>
    <col min="9234" max="9236" width="11.44140625" style="157"/>
    <col min="9237" max="9237" width="13.88671875" style="157" customWidth="1"/>
    <col min="9238" max="9241" width="11.44140625" style="157"/>
    <col min="9242" max="9242" width="10.88671875" style="157" customWidth="1"/>
    <col min="9243" max="9472" width="11.44140625" style="157"/>
    <col min="9473" max="9473" width="11.44140625" style="157" bestFit="1" customWidth="1"/>
    <col min="9474" max="9474" width="34.44140625" style="157" customWidth="1"/>
    <col min="9475" max="9475" width="14.33203125" style="157" customWidth="1"/>
    <col min="9476" max="9476" width="15.6640625" style="157" customWidth="1"/>
    <col min="9477" max="9477" width="12.44140625" style="157" bestFit="1" customWidth="1"/>
    <col min="9478" max="9478" width="14.109375" style="157" bestFit="1" customWidth="1"/>
    <col min="9479" max="9479" width="12" style="157" customWidth="1"/>
    <col min="9480" max="9481" width="10.88671875" style="157" customWidth="1"/>
    <col min="9482" max="9482" width="14.33203125" style="157" customWidth="1"/>
    <col min="9483" max="9483" width="10" style="157" bestFit="1" customWidth="1"/>
    <col min="9484" max="9485" width="12.33203125" style="157" bestFit="1" customWidth="1"/>
    <col min="9486" max="9486" width="14.109375" style="157" customWidth="1"/>
    <col min="9487" max="9487" width="15.109375" style="157" customWidth="1"/>
    <col min="9488" max="9488" width="11.44140625" style="157"/>
    <col min="9489" max="9489" width="10.88671875" style="157" customWidth="1"/>
    <col min="9490" max="9492" width="11.44140625" style="157"/>
    <col min="9493" max="9493" width="13.88671875" style="157" customWidth="1"/>
    <col min="9494" max="9497" width="11.44140625" style="157"/>
    <col min="9498" max="9498" width="10.88671875" style="157" customWidth="1"/>
    <col min="9499" max="9728" width="11.44140625" style="157"/>
    <col min="9729" max="9729" width="11.44140625" style="157" bestFit="1" customWidth="1"/>
    <col min="9730" max="9730" width="34.44140625" style="157" customWidth="1"/>
    <col min="9731" max="9731" width="14.33203125" style="157" customWidth="1"/>
    <col min="9732" max="9732" width="15.6640625" style="157" customWidth="1"/>
    <col min="9733" max="9733" width="12.44140625" style="157" bestFit="1" customWidth="1"/>
    <col min="9734" max="9734" width="14.109375" style="157" bestFit="1" customWidth="1"/>
    <col min="9735" max="9735" width="12" style="157" customWidth="1"/>
    <col min="9736" max="9737" width="10.88671875" style="157" customWidth="1"/>
    <col min="9738" max="9738" width="14.33203125" style="157" customWidth="1"/>
    <col min="9739" max="9739" width="10" style="157" bestFit="1" customWidth="1"/>
    <col min="9740" max="9741" width="12.33203125" style="157" bestFit="1" customWidth="1"/>
    <col min="9742" max="9742" width="14.109375" style="157" customWidth="1"/>
    <col min="9743" max="9743" width="15.109375" style="157" customWidth="1"/>
    <col min="9744" max="9744" width="11.44140625" style="157"/>
    <col min="9745" max="9745" width="10.88671875" style="157" customWidth="1"/>
    <col min="9746" max="9748" width="11.44140625" style="157"/>
    <col min="9749" max="9749" width="13.88671875" style="157" customWidth="1"/>
    <col min="9750" max="9753" width="11.44140625" style="157"/>
    <col min="9754" max="9754" width="10.88671875" style="157" customWidth="1"/>
    <col min="9755" max="9984" width="11.44140625" style="157"/>
    <col min="9985" max="9985" width="11.44140625" style="157" bestFit="1" customWidth="1"/>
    <col min="9986" max="9986" width="34.44140625" style="157" customWidth="1"/>
    <col min="9987" max="9987" width="14.33203125" style="157" customWidth="1"/>
    <col min="9988" max="9988" width="15.6640625" style="157" customWidth="1"/>
    <col min="9989" max="9989" width="12.44140625" style="157" bestFit="1" customWidth="1"/>
    <col min="9990" max="9990" width="14.109375" style="157" bestFit="1" customWidth="1"/>
    <col min="9991" max="9991" width="12" style="157" customWidth="1"/>
    <col min="9992" max="9993" width="10.88671875" style="157" customWidth="1"/>
    <col min="9994" max="9994" width="14.33203125" style="157" customWidth="1"/>
    <col min="9995" max="9995" width="10" style="157" bestFit="1" customWidth="1"/>
    <col min="9996" max="9997" width="12.33203125" style="157" bestFit="1" customWidth="1"/>
    <col min="9998" max="9998" width="14.109375" style="157" customWidth="1"/>
    <col min="9999" max="9999" width="15.109375" style="157" customWidth="1"/>
    <col min="10000" max="10000" width="11.44140625" style="157"/>
    <col min="10001" max="10001" width="10.88671875" style="157" customWidth="1"/>
    <col min="10002" max="10004" width="11.44140625" style="157"/>
    <col min="10005" max="10005" width="13.88671875" style="157" customWidth="1"/>
    <col min="10006" max="10009" width="11.44140625" style="157"/>
    <col min="10010" max="10010" width="10.88671875" style="157" customWidth="1"/>
    <col min="10011" max="10240" width="11.44140625" style="157"/>
    <col min="10241" max="10241" width="11.44140625" style="157" bestFit="1" customWidth="1"/>
    <col min="10242" max="10242" width="34.44140625" style="157" customWidth="1"/>
    <col min="10243" max="10243" width="14.33203125" style="157" customWidth="1"/>
    <col min="10244" max="10244" width="15.6640625" style="157" customWidth="1"/>
    <col min="10245" max="10245" width="12.44140625" style="157" bestFit="1" customWidth="1"/>
    <col min="10246" max="10246" width="14.109375" style="157" bestFit="1" customWidth="1"/>
    <col min="10247" max="10247" width="12" style="157" customWidth="1"/>
    <col min="10248" max="10249" width="10.88671875" style="157" customWidth="1"/>
    <col min="10250" max="10250" width="14.33203125" style="157" customWidth="1"/>
    <col min="10251" max="10251" width="10" style="157" bestFit="1" customWidth="1"/>
    <col min="10252" max="10253" width="12.33203125" style="157" bestFit="1" customWidth="1"/>
    <col min="10254" max="10254" width="14.109375" style="157" customWidth="1"/>
    <col min="10255" max="10255" width="15.109375" style="157" customWidth="1"/>
    <col min="10256" max="10256" width="11.44140625" style="157"/>
    <col min="10257" max="10257" width="10.88671875" style="157" customWidth="1"/>
    <col min="10258" max="10260" width="11.44140625" style="157"/>
    <col min="10261" max="10261" width="13.88671875" style="157" customWidth="1"/>
    <col min="10262" max="10265" width="11.44140625" style="157"/>
    <col min="10266" max="10266" width="10.88671875" style="157" customWidth="1"/>
    <col min="10267" max="10496" width="11.44140625" style="157"/>
    <col min="10497" max="10497" width="11.44140625" style="157" bestFit="1" customWidth="1"/>
    <col min="10498" max="10498" width="34.44140625" style="157" customWidth="1"/>
    <col min="10499" max="10499" width="14.33203125" style="157" customWidth="1"/>
    <col min="10500" max="10500" width="15.6640625" style="157" customWidth="1"/>
    <col min="10501" max="10501" width="12.44140625" style="157" bestFit="1" customWidth="1"/>
    <col min="10502" max="10502" width="14.109375" style="157" bestFit="1" customWidth="1"/>
    <col min="10503" max="10503" width="12" style="157" customWidth="1"/>
    <col min="10504" max="10505" width="10.88671875" style="157" customWidth="1"/>
    <col min="10506" max="10506" width="14.33203125" style="157" customWidth="1"/>
    <col min="10507" max="10507" width="10" style="157" bestFit="1" customWidth="1"/>
    <col min="10508" max="10509" width="12.33203125" style="157" bestFit="1" customWidth="1"/>
    <col min="10510" max="10510" width="14.109375" style="157" customWidth="1"/>
    <col min="10511" max="10511" width="15.109375" style="157" customWidth="1"/>
    <col min="10512" max="10512" width="11.44140625" style="157"/>
    <col min="10513" max="10513" width="10.88671875" style="157" customWidth="1"/>
    <col min="10514" max="10516" width="11.44140625" style="157"/>
    <col min="10517" max="10517" width="13.88671875" style="157" customWidth="1"/>
    <col min="10518" max="10521" width="11.44140625" style="157"/>
    <col min="10522" max="10522" width="10.88671875" style="157" customWidth="1"/>
    <col min="10523" max="10752" width="11.44140625" style="157"/>
    <col min="10753" max="10753" width="11.44140625" style="157" bestFit="1" customWidth="1"/>
    <col min="10754" max="10754" width="34.44140625" style="157" customWidth="1"/>
    <col min="10755" max="10755" width="14.33203125" style="157" customWidth="1"/>
    <col min="10756" max="10756" width="15.6640625" style="157" customWidth="1"/>
    <col min="10757" max="10757" width="12.44140625" style="157" bestFit="1" customWidth="1"/>
    <col min="10758" max="10758" width="14.109375" style="157" bestFit="1" customWidth="1"/>
    <col min="10759" max="10759" width="12" style="157" customWidth="1"/>
    <col min="10760" max="10761" width="10.88671875" style="157" customWidth="1"/>
    <col min="10762" max="10762" width="14.33203125" style="157" customWidth="1"/>
    <col min="10763" max="10763" width="10" style="157" bestFit="1" customWidth="1"/>
    <col min="10764" max="10765" width="12.33203125" style="157" bestFit="1" customWidth="1"/>
    <col min="10766" max="10766" width="14.109375" style="157" customWidth="1"/>
    <col min="10767" max="10767" width="15.109375" style="157" customWidth="1"/>
    <col min="10768" max="10768" width="11.44140625" style="157"/>
    <col min="10769" max="10769" width="10.88671875" style="157" customWidth="1"/>
    <col min="10770" max="10772" width="11.44140625" style="157"/>
    <col min="10773" max="10773" width="13.88671875" style="157" customWidth="1"/>
    <col min="10774" max="10777" width="11.44140625" style="157"/>
    <col min="10778" max="10778" width="10.88671875" style="157" customWidth="1"/>
    <col min="10779" max="11008" width="11.44140625" style="157"/>
    <col min="11009" max="11009" width="11.44140625" style="157" bestFit="1" customWidth="1"/>
    <col min="11010" max="11010" width="34.44140625" style="157" customWidth="1"/>
    <col min="11011" max="11011" width="14.33203125" style="157" customWidth="1"/>
    <col min="11012" max="11012" width="15.6640625" style="157" customWidth="1"/>
    <col min="11013" max="11013" width="12.44140625" style="157" bestFit="1" customWidth="1"/>
    <col min="11014" max="11014" width="14.109375" style="157" bestFit="1" customWidth="1"/>
    <col min="11015" max="11015" width="12" style="157" customWidth="1"/>
    <col min="11016" max="11017" width="10.88671875" style="157" customWidth="1"/>
    <col min="11018" max="11018" width="14.33203125" style="157" customWidth="1"/>
    <col min="11019" max="11019" width="10" style="157" bestFit="1" customWidth="1"/>
    <col min="11020" max="11021" width="12.33203125" style="157" bestFit="1" customWidth="1"/>
    <col min="11022" max="11022" width="14.109375" style="157" customWidth="1"/>
    <col min="11023" max="11023" width="15.109375" style="157" customWidth="1"/>
    <col min="11024" max="11024" width="11.44140625" style="157"/>
    <col min="11025" max="11025" width="10.88671875" style="157" customWidth="1"/>
    <col min="11026" max="11028" width="11.44140625" style="157"/>
    <col min="11029" max="11029" width="13.88671875" style="157" customWidth="1"/>
    <col min="11030" max="11033" width="11.44140625" style="157"/>
    <col min="11034" max="11034" width="10.88671875" style="157" customWidth="1"/>
    <col min="11035" max="11264" width="11.44140625" style="157"/>
    <col min="11265" max="11265" width="11.44140625" style="157" bestFit="1" customWidth="1"/>
    <col min="11266" max="11266" width="34.44140625" style="157" customWidth="1"/>
    <col min="11267" max="11267" width="14.33203125" style="157" customWidth="1"/>
    <col min="11268" max="11268" width="15.6640625" style="157" customWidth="1"/>
    <col min="11269" max="11269" width="12.44140625" style="157" bestFit="1" customWidth="1"/>
    <col min="11270" max="11270" width="14.109375" style="157" bestFit="1" customWidth="1"/>
    <col min="11271" max="11271" width="12" style="157" customWidth="1"/>
    <col min="11272" max="11273" width="10.88671875" style="157" customWidth="1"/>
    <col min="11274" max="11274" width="14.33203125" style="157" customWidth="1"/>
    <col min="11275" max="11275" width="10" style="157" bestFit="1" customWidth="1"/>
    <col min="11276" max="11277" width="12.33203125" style="157" bestFit="1" customWidth="1"/>
    <col min="11278" max="11278" width="14.109375" style="157" customWidth="1"/>
    <col min="11279" max="11279" width="15.109375" style="157" customWidth="1"/>
    <col min="11280" max="11280" width="11.44140625" style="157"/>
    <col min="11281" max="11281" width="10.88671875" style="157" customWidth="1"/>
    <col min="11282" max="11284" width="11.44140625" style="157"/>
    <col min="11285" max="11285" width="13.88671875" style="157" customWidth="1"/>
    <col min="11286" max="11289" width="11.44140625" style="157"/>
    <col min="11290" max="11290" width="10.88671875" style="157" customWidth="1"/>
    <col min="11291" max="11520" width="11.44140625" style="157"/>
    <col min="11521" max="11521" width="11.44140625" style="157" bestFit="1" customWidth="1"/>
    <col min="11522" max="11522" width="34.44140625" style="157" customWidth="1"/>
    <col min="11523" max="11523" width="14.33203125" style="157" customWidth="1"/>
    <col min="11524" max="11524" width="15.6640625" style="157" customWidth="1"/>
    <col min="11525" max="11525" width="12.44140625" style="157" bestFit="1" customWidth="1"/>
    <col min="11526" max="11526" width="14.109375" style="157" bestFit="1" customWidth="1"/>
    <col min="11527" max="11527" width="12" style="157" customWidth="1"/>
    <col min="11528" max="11529" width="10.88671875" style="157" customWidth="1"/>
    <col min="11530" max="11530" width="14.33203125" style="157" customWidth="1"/>
    <col min="11531" max="11531" width="10" style="157" bestFit="1" customWidth="1"/>
    <col min="11532" max="11533" width="12.33203125" style="157" bestFit="1" customWidth="1"/>
    <col min="11534" max="11534" width="14.109375" style="157" customWidth="1"/>
    <col min="11535" max="11535" width="15.109375" style="157" customWidth="1"/>
    <col min="11536" max="11536" width="11.44140625" style="157"/>
    <col min="11537" max="11537" width="10.88671875" style="157" customWidth="1"/>
    <col min="11538" max="11540" width="11.44140625" style="157"/>
    <col min="11541" max="11541" width="13.88671875" style="157" customWidth="1"/>
    <col min="11542" max="11545" width="11.44140625" style="157"/>
    <col min="11546" max="11546" width="10.88671875" style="157" customWidth="1"/>
    <col min="11547" max="11776" width="11.44140625" style="157"/>
    <col min="11777" max="11777" width="11.44140625" style="157" bestFit="1" customWidth="1"/>
    <col min="11778" max="11778" width="34.44140625" style="157" customWidth="1"/>
    <col min="11779" max="11779" width="14.33203125" style="157" customWidth="1"/>
    <col min="11780" max="11780" width="15.6640625" style="157" customWidth="1"/>
    <col min="11781" max="11781" width="12.44140625" style="157" bestFit="1" customWidth="1"/>
    <col min="11782" max="11782" width="14.109375" style="157" bestFit="1" customWidth="1"/>
    <col min="11783" max="11783" width="12" style="157" customWidth="1"/>
    <col min="11784" max="11785" width="10.88671875" style="157" customWidth="1"/>
    <col min="11786" max="11786" width="14.33203125" style="157" customWidth="1"/>
    <col min="11787" max="11787" width="10" style="157" bestFit="1" customWidth="1"/>
    <col min="11788" max="11789" width="12.33203125" style="157" bestFit="1" customWidth="1"/>
    <col min="11790" max="11790" width="14.109375" style="157" customWidth="1"/>
    <col min="11791" max="11791" width="15.109375" style="157" customWidth="1"/>
    <col min="11792" max="11792" width="11.44140625" style="157"/>
    <col min="11793" max="11793" width="10.88671875" style="157" customWidth="1"/>
    <col min="11794" max="11796" width="11.44140625" style="157"/>
    <col min="11797" max="11797" width="13.88671875" style="157" customWidth="1"/>
    <col min="11798" max="11801" width="11.44140625" style="157"/>
    <col min="11802" max="11802" width="10.88671875" style="157" customWidth="1"/>
    <col min="11803" max="12032" width="11.44140625" style="157"/>
    <col min="12033" max="12033" width="11.44140625" style="157" bestFit="1" customWidth="1"/>
    <col min="12034" max="12034" width="34.44140625" style="157" customWidth="1"/>
    <col min="12035" max="12035" width="14.33203125" style="157" customWidth="1"/>
    <col min="12036" max="12036" width="15.6640625" style="157" customWidth="1"/>
    <col min="12037" max="12037" width="12.44140625" style="157" bestFit="1" customWidth="1"/>
    <col min="12038" max="12038" width="14.109375" style="157" bestFit="1" customWidth="1"/>
    <col min="12039" max="12039" width="12" style="157" customWidth="1"/>
    <col min="12040" max="12041" width="10.88671875" style="157" customWidth="1"/>
    <col min="12042" max="12042" width="14.33203125" style="157" customWidth="1"/>
    <col min="12043" max="12043" width="10" style="157" bestFit="1" customWidth="1"/>
    <col min="12044" max="12045" width="12.33203125" style="157" bestFit="1" customWidth="1"/>
    <col min="12046" max="12046" width="14.109375" style="157" customWidth="1"/>
    <col min="12047" max="12047" width="15.109375" style="157" customWidth="1"/>
    <col min="12048" max="12048" width="11.44140625" style="157"/>
    <col min="12049" max="12049" width="10.88671875" style="157" customWidth="1"/>
    <col min="12050" max="12052" width="11.44140625" style="157"/>
    <col min="12053" max="12053" width="13.88671875" style="157" customWidth="1"/>
    <col min="12054" max="12057" width="11.44140625" style="157"/>
    <col min="12058" max="12058" width="10.88671875" style="157" customWidth="1"/>
    <col min="12059" max="12288" width="11.44140625" style="157"/>
    <col min="12289" max="12289" width="11.44140625" style="157" bestFit="1" customWidth="1"/>
    <col min="12290" max="12290" width="34.44140625" style="157" customWidth="1"/>
    <col min="12291" max="12291" width="14.33203125" style="157" customWidth="1"/>
    <col min="12292" max="12292" width="15.6640625" style="157" customWidth="1"/>
    <col min="12293" max="12293" width="12.44140625" style="157" bestFit="1" customWidth="1"/>
    <col min="12294" max="12294" width="14.109375" style="157" bestFit="1" customWidth="1"/>
    <col min="12295" max="12295" width="12" style="157" customWidth="1"/>
    <col min="12296" max="12297" width="10.88671875" style="157" customWidth="1"/>
    <col min="12298" max="12298" width="14.33203125" style="157" customWidth="1"/>
    <col min="12299" max="12299" width="10" style="157" bestFit="1" customWidth="1"/>
    <col min="12300" max="12301" width="12.33203125" style="157" bestFit="1" customWidth="1"/>
    <col min="12302" max="12302" width="14.109375" style="157" customWidth="1"/>
    <col min="12303" max="12303" width="15.109375" style="157" customWidth="1"/>
    <col min="12304" max="12304" width="11.44140625" style="157"/>
    <col min="12305" max="12305" width="10.88671875" style="157" customWidth="1"/>
    <col min="12306" max="12308" width="11.44140625" style="157"/>
    <col min="12309" max="12309" width="13.88671875" style="157" customWidth="1"/>
    <col min="12310" max="12313" width="11.44140625" style="157"/>
    <col min="12314" max="12314" width="10.88671875" style="157" customWidth="1"/>
    <col min="12315" max="12544" width="11.44140625" style="157"/>
    <col min="12545" max="12545" width="11.44140625" style="157" bestFit="1" customWidth="1"/>
    <col min="12546" max="12546" width="34.44140625" style="157" customWidth="1"/>
    <col min="12547" max="12547" width="14.33203125" style="157" customWidth="1"/>
    <col min="12548" max="12548" width="15.6640625" style="157" customWidth="1"/>
    <col min="12549" max="12549" width="12.44140625" style="157" bestFit="1" customWidth="1"/>
    <col min="12550" max="12550" width="14.109375" style="157" bestFit="1" customWidth="1"/>
    <col min="12551" max="12551" width="12" style="157" customWidth="1"/>
    <col min="12552" max="12553" width="10.88671875" style="157" customWidth="1"/>
    <col min="12554" max="12554" width="14.33203125" style="157" customWidth="1"/>
    <col min="12555" max="12555" width="10" style="157" bestFit="1" customWidth="1"/>
    <col min="12556" max="12557" width="12.33203125" style="157" bestFit="1" customWidth="1"/>
    <col min="12558" max="12558" width="14.109375" style="157" customWidth="1"/>
    <col min="12559" max="12559" width="15.109375" style="157" customWidth="1"/>
    <col min="12560" max="12560" width="11.44140625" style="157"/>
    <col min="12561" max="12561" width="10.88671875" style="157" customWidth="1"/>
    <col min="12562" max="12564" width="11.44140625" style="157"/>
    <col min="12565" max="12565" width="13.88671875" style="157" customWidth="1"/>
    <col min="12566" max="12569" width="11.44140625" style="157"/>
    <col min="12570" max="12570" width="10.88671875" style="157" customWidth="1"/>
    <col min="12571" max="12800" width="11.44140625" style="157"/>
    <col min="12801" max="12801" width="11.44140625" style="157" bestFit="1" customWidth="1"/>
    <col min="12802" max="12802" width="34.44140625" style="157" customWidth="1"/>
    <col min="12803" max="12803" width="14.33203125" style="157" customWidth="1"/>
    <col min="12804" max="12804" width="15.6640625" style="157" customWidth="1"/>
    <col min="12805" max="12805" width="12.44140625" style="157" bestFit="1" customWidth="1"/>
    <col min="12806" max="12806" width="14.109375" style="157" bestFit="1" customWidth="1"/>
    <col min="12807" max="12807" width="12" style="157" customWidth="1"/>
    <col min="12808" max="12809" width="10.88671875" style="157" customWidth="1"/>
    <col min="12810" max="12810" width="14.33203125" style="157" customWidth="1"/>
    <col min="12811" max="12811" width="10" style="157" bestFit="1" customWidth="1"/>
    <col min="12812" max="12813" width="12.33203125" style="157" bestFit="1" customWidth="1"/>
    <col min="12814" max="12814" width="14.109375" style="157" customWidth="1"/>
    <col min="12815" max="12815" width="15.109375" style="157" customWidth="1"/>
    <col min="12816" max="12816" width="11.44140625" style="157"/>
    <col min="12817" max="12817" width="10.88671875" style="157" customWidth="1"/>
    <col min="12818" max="12820" width="11.44140625" style="157"/>
    <col min="12821" max="12821" width="13.88671875" style="157" customWidth="1"/>
    <col min="12822" max="12825" width="11.44140625" style="157"/>
    <col min="12826" max="12826" width="10.88671875" style="157" customWidth="1"/>
    <col min="12827" max="13056" width="11.44140625" style="157"/>
    <col min="13057" max="13057" width="11.44140625" style="157" bestFit="1" customWidth="1"/>
    <col min="13058" max="13058" width="34.44140625" style="157" customWidth="1"/>
    <col min="13059" max="13059" width="14.33203125" style="157" customWidth="1"/>
    <col min="13060" max="13060" width="15.6640625" style="157" customWidth="1"/>
    <col min="13061" max="13061" width="12.44140625" style="157" bestFit="1" customWidth="1"/>
    <col min="13062" max="13062" width="14.109375" style="157" bestFit="1" customWidth="1"/>
    <col min="13063" max="13063" width="12" style="157" customWidth="1"/>
    <col min="13064" max="13065" width="10.88671875" style="157" customWidth="1"/>
    <col min="13066" max="13066" width="14.33203125" style="157" customWidth="1"/>
    <col min="13067" max="13067" width="10" style="157" bestFit="1" customWidth="1"/>
    <col min="13068" max="13069" width="12.33203125" style="157" bestFit="1" customWidth="1"/>
    <col min="13070" max="13070" width="14.109375" style="157" customWidth="1"/>
    <col min="13071" max="13071" width="15.109375" style="157" customWidth="1"/>
    <col min="13072" max="13072" width="11.44140625" style="157"/>
    <col min="13073" max="13073" width="10.88671875" style="157" customWidth="1"/>
    <col min="13074" max="13076" width="11.44140625" style="157"/>
    <col min="13077" max="13077" width="13.88671875" style="157" customWidth="1"/>
    <col min="13078" max="13081" width="11.44140625" style="157"/>
    <col min="13082" max="13082" width="10.88671875" style="157" customWidth="1"/>
    <col min="13083" max="13312" width="11.44140625" style="157"/>
    <col min="13313" max="13313" width="11.44140625" style="157" bestFit="1" customWidth="1"/>
    <col min="13314" max="13314" width="34.44140625" style="157" customWidth="1"/>
    <col min="13315" max="13315" width="14.33203125" style="157" customWidth="1"/>
    <col min="13316" max="13316" width="15.6640625" style="157" customWidth="1"/>
    <col min="13317" max="13317" width="12.44140625" style="157" bestFit="1" customWidth="1"/>
    <col min="13318" max="13318" width="14.109375" style="157" bestFit="1" customWidth="1"/>
    <col min="13319" max="13319" width="12" style="157" customWidth="1"/>
    <col min="13320" max="13321" width="10.88671875" style="157" customWidth="1"/>
    <col min="13322" max="13322" width="14.33203125" style="157" customWidth="1"/>
    <col min="13323" max="13323" width="10" style="157" bestFit="1" customWidth="1"/>
    <col min="13324" max="13325" width="12.33203125" style="157" bestFit="1" customWidth="1"/>
    <col min="13326" max="13326" width="14.109375" style="157" customWidth="1"/>
    <col min="13327" max="13327" width="15.109375" style="157" customWidth="1"/>
    <col min="13328" max="13328" width="11.44140625" style="157"/>
    <col min="13329" max="13329" width="10.88671875" style="157" customWidth="1"/>
    <col min="13330" max="13332" width="11.44140625" style="157"/>
    <col min="13333" max="13333" width="13.88671875" style="157" customWidth="1"/>
    <col min="13334" max="13337" width="11.44140625" style="157"/>
    <col min="13338" max="13338" width="10.88671875" style="157" customWidth="1"/>
    <col min="13339" max="13568" width="11.44140625" style="157"/>
    <col min="13569" max="13569" width="11.44140625" style="157" bestFit="1" customWidth="1"/>
    <col min="13570" max="13570" width="34.44140625" style="157" customWidth="1"/>
    <col min="13571" max="13571" width="14.33203125" style="157" customWidth="1"/>
    <col min="13572" max="13572" width="15.6640625" style="157" customWidth="1"/>
    <col min="13573" max="13573" width="12.44140625" style="157" bestFit="1" customWidth="1"/>
    <col min="13574" max="13574" width="14.109375" style="157" bestFit="1" customWidth="1"/>
    <col min="13575" max="13575" width="12" style="157" customWidth="1"/>
    <col min="13576" max="13577" width="10.88671875" style="157" customWidth="1"/>
    <col min="13578" max="13578" width="14.33203125" style="157" customWidth="1"/>
    <col min="13579" max="13579" width="10" style="157" bestFit="1" customWidth="1"/>
    <col min="13580" max="13581" width="12.33203125" style="157" bestFit="1" customWidth="1"/>
    <col min="13582" max="13582" width="14.109375" style="157" customWidth="1"/>
    <col min="13583" max="13583" width="15.109375" style="157" customWidth="1"/>
    <col min="13584" max="13584" width="11.44140625" style="157"/>
    <col min="13585" max="13585" width="10.88671875" style="157" customWidth="1"/>
    <col min="13586" max="13588" width="11.44140625" style="157"/>
    <col min="13589" max="13589" width="13.88671875" style="157" customWidth="1"/>
    <col min="13590" max="13593" width="11.44140625" style="157"/>
    <col min="13594" max="13594" width="10.88671875" style="157" customWidth="1"/>
    <col min="13595" max="13824" width="11.44140625" style="157"/>
    <col min="13825" max="13825" width="11.44140625" style="157" bestFit="1" customWidth="1"/>
    <col min="13826" max="13826" width="34.44140625" style="157" customWidth="1"/>
    <col min="13827" max="13827" width="14.33203125" style="157" customWidth="1"/>
    <col min="13828" max="13828" width="15.6640625" style="157" customWidth="1"/>
    <col min="13829" max="13829" width="12.44140625" style="157" bestFit="1" customWidth="1"/>
    <col min="13830" max="13830" width="14.109375" style="157" bestFit="1" customWidth="1"/>
    <col min="13831" max="13831" width="12" style="157" customWidth="1"/>
    <col min="13832" max="13833" width="10.88671875" style="157" customWidth="1"/>
    <col min="13834" max="13834" width="14.33203125" style="157" customWidth="1"/>
    <col min="13835" max="13835" width="10" style="157" bestFit="1" customWidth="1"/>
    <col min="13836" max="13837" width="12.33203125" style="157" bestFit="1" customWidth="1"/>
    <col min="13838" max="13838" width="14.109375" style="157" customWidth="1"/>
    <col min="13839" max="13839" width="15.109375" style="157" customWidth="1"/>
    <col min="13840" max="13840" width="11.44140625" style="157"/>
    <col min="13841" max="13841" width="10.88671875" style="157" customWidth="1"/>
    <col min="13842" max="13844" width="11.44140625" style="157"/>
    <col min="13845" max="13845" width="13.88671875" style="157" customWidth="1"/>
    <col min="13846" max="13849" width="11.44140625" style="157"/>
    <col min="13850" max="13850" width="10.88671875" style="157" customWidth="1"/>
    <col min="13851" max="14080" width="11.44140625" style="157"/>
    <col min="14081" max="14081" width="11.44140625" style="157" bestFit="1" customWidth="1"/>
    <col min="14082" max="14082" width="34.44140625" style="157" customWidth="1"/>
    <col min="14083" max="14083" width="14.33203125" style="157" customWidth="1"/>
    <col min="14084" max="14084" width="15.6640625" style="157" customWidth="1"/>
    <col min="14085" max="14085" width="12.44140625" style="157" bestFit="1" customWidth="1"/>
    <col min="14086" max="14086" width="14.109375" style="157" bestFit="1" customWidth="1"/>
    <col min="14087" max="14087" width="12" style="157" customWidth="1"/>
    <col min="14088" max="14089" width="10.88671875" style="157" customWidth="1"/>
    <col min="14090" max="14090" width="14.33203125" style="157" customWidth="1"/>
    <col min="14091" max="14091" width="10" style="157" bestFit="1" customWidth="1"/>
    <col min="14092" max="14093" width="12.33203125" style="157" bestFit="1" customWidth="1"/>
    <col min="14094" max="14094" width="14.109375" style="157" customWidth="1"/>
    <col min="14095" max="14095" width="15.109375" style="157" customWidth="1"/>
    <col min="14096" max="14096" width="11.44140625" style="157"/>
    <col min="14097" max="14097" width="10.88671875" style="157" customWidth="1"/>
    <col min="14098" max="14100" width="11.44140625" style="157"/>
    <col min="14101" max="14101" width="13.88671875" style="157" customWidth="1"/>
    <col min="14102" max="14105" width="11.44140625" style="157"/>
    <col min="14106" max="14106" width="10.88671875" style="157" customWidth="1"/>
    <col min="14107" max="14336" width="11.44140625" style="157"/>
    <col min="14337" max="14337" width="11.44140625" style="157" bestFit="1" customWidth="1"/>
    <col min="14338" max="14338" width="34.44140625" style="157" customWidth="1"/>
    <col min="14339" max="14339" width="14.33203125" style="157" customWidth="1"/>
    <col min="14340" max="14340" width="15.6640625" style="157" customWidth="1"/>
    <col min="14341" max="14341" width="12.44140625" style="157" bestFit="1" customWidth="1"/>
    <col min="14342" max="14342" width="14.109375" style="157" bestFit="1" customWidth="1"/>
    <col min="14343" max="14343" width="12" style="157" customWidth="1"/>
    <col min="14344" max="14345" width="10.88671875" style="157" customWidth="1"/>
    <col min="14346" max="14346" width="14.33203125" style="157" customWidth="1"/>
    <col min="14347" max="14347" width="10" style="157" bestFit="1" customWidth="1"/>
    <col min="14348" max="14349" width="12.33203125" style="157" bestFit="1" customWidth="1"/>
    <col min="14350" max="14350" width="14.109375" style="157" customWidth="1"/>
    <col min="14351" max="14351" width="15.109375" style="157" customWidth="1"/>
    <col min="14352" max="14352" width="11.44140625" style="157"/>
    <col min="14353" max="14353" width="10.88671875" style="157" customWidth="1"/>
    <col min="14354" max="14356" width="11.44140625" style="157"/>
    <col min="14357" max="14357" width="13.88671875" style="157" customWidth="1"/>
    <col min="14358" max="14361" width="11.44140625" style="157"/>
    <col min="14362" max="14362" width="10.88671875" style="157" customWidth="1"/>
    <col min="14363" max="14592" width="11.44140625" style="157"/>
    <col min="14593" max="14593" width="11.44140625" style="157" bestFit="1" customWidth="1"/>
    <col min="14594" max="14594" width="34.44140625" style="157" customWidth="1"/>
    <col min="14595" max="14595" width="14.33203125" style="157" customWidth="1"/>
    <col min="14596" max="14596" width="15.6640625" style="157" customWidth="1"/>
    <col min="14597" max="14597" width="12.44140625" style="157" bestFit="1" customWidth="1"/>
    <col min="14598" max="14598" width="14.109375" style="157" bestFit="1" customWidth="1"/>
    <col min="14599" max="14599" width="12" style="157" customWidth="1"/>
    <col min="14600" max="14601" width="10.88671875" style="157" customWidth="1"/>
    <col min="14602" max="14602" width="14.33203125" style="157" customWidth="1"/>
    <col min="14603" max="14603" width="10" style="157" bestFit="1" customWidth="1"/>
    <col min="14604" max="14605" width="12.33203125" style="157" bestFit="1" customWidth="1"/>
    <col min="14606" max="14606" width="14.109375" style="157" customWidth="1"/>
    <col min="14607" max="14607" width="15.109375" style="157" customWidth="1"/>
    <col min="14608" max="14608" width="11.44140625" style="157"/>
    <col min="14609" max="14609" width="10.88671875" style="157" customWidth="1"/>
    <col min="14610" max="14612" width="11.44140625" style="157"/>
    <col min="14613" max="14613" width="13.88671875" style="157" customWidth="1"/>
    <col min="14614" max="14617" width="11.44140625" style="157"/>
    <col min="14618" max="14618" width="10.88671875" style="157" customWidth="1"/>
    <col min="14619" max="14848" width="11.44140625" style="157"/>
    <col min="14849" max="14849" width="11.44140625" style="157" bestFit="1" customWidth="1"/>
    <col min="14850" max="14850" width="34.44140625" style="157" customWidth="1"/>
    <col min="14851" max="14851" width="14.33203125" style="157" customWidth="1"/>
    <col min="14852" max="14852" width="15.6640625" style="157" customWidth="1"/>
    <col min="14853" max="14853" width="12.44140625" style="157" bestFit="1" customWidth="1"/>
    <col min="14854" max="14854" width="14.109375" style="157" bestFit="1" customWidth="1"/>
    <col min="14855" max="14855" width="12" style="157" customWidth="1"/>
    <col min="14856" max="14857" width="10.88671875" style="157" customWidth="1"/>
    <col min="14858" max="14858" width="14.33203125" style="157" customWidth="1"/>
    <col min="14859" max="14859" width="10" style="157" bestFit="1" customWidth="1"/>
    <col min="14860" max="14861" width="12.33203125" style="157" bestFit="1" customWidth="1"/>
    <col min="14862" max="14862" width="14.109375" style="157" customWidth="1"/>
    <col min="14863" max="14863" width="15.109375" style="157" customWidth="1"/>
    <col min="14864" max="14864" width="11.44140625" style="157"/>
    <col min="14865" max="14865" width="10.88671875" style="157" customWidth="1"/>
    <col min="14866" max="14868" width="11.44140625" style="157"/>
    <col min="14869" max="14869" width="13.88671875" style="157" customWidth="1"/>
    <col min="14870" max="14873" width="11.44140625" style="157"/>
    <col min="14874" max="14874" width="10.88671875" style="157" customWidth="1"/>
    <col min="14875" max="15104" width="11.44140625" style="157"/>
    <col min="15105" max="15105" width="11.44140625" style="157" bestFit="1" customWidth="1"/>
    <col min="15106" max="15106" width="34.44140625" style="157" customWidth="1"/>
    <col min="15107" max="15107" width="14.33203125" style="157" customWidth="1"/>
    <col min="15108" max="15108" width="15.6640625" style="157" customWidth="1"/>
    <col min="15109" max="15109" width="12.44140625" style="157" bestFit="1" customWidth="1"/>
    <col min="15110" max="15110" width="14.109375" style="157" bestFit="1" customWidth="1"/>
    <col min="15111" max="15111" width="12" style="157" customWidth="1"/>
    <col min="15112" max="15113" width="10.88671875" style="157" customWidth="1"/>
    <col min="15114" max="15114" width="14.33203125" style="157" customWidth="1"/>
    <col min="15115" max="15115" width="10" style="157" bestFit="1" customWidth="1"/>
    <col min="15116" max="15117" width="12.33203125" style="157" bestFit="1" customWidth="1"/>
    <col min="15118" max="15118" width="14.109375" style="157" customWidth="1"/>
    <col min="15119" max="15119" width="15.109375" style="157" customWidth="1"/>
    <col min="15120" max="15120" width="11.44140625" style="157"/>
    <col min="15121" max="15121" width="10.88671875" style="157" customWidth="1"/>
    <col min="15122" max="15124" width="11.44140625" style="157"/>
    <col min="15125" max="15125" width="13.88671875" style="157" customWidth="1"/>
    <col min="15126" max="15129" width="11.44140625" style="157"/>
    <col min="15130" max="15130" width="10.88671875" style="157" customWidth="1"/>
    <col min="15131" max="15360" width="11.44140625" style="157"/>
    <col min="15361" max="15361" width="11.44140625" style="157" bestFit="1" customWidth="1"/>
    <col min="15362" max="15362" width="34.44140625" style="157" customWidth="1"/>
    <col min="15363" max="15363" width="14.33203125" style="157" customWidth="1"/>
    <col min="15364" max="15364" width="15.6640625" style="157" customWidth="1"/>
    <col min="15365" max="15365" width="12.44140625" style="157" bestFit="1" customWidth="1"/>
    <col min="15366" max="15366" width="14.109375" style="157" bestFit="1" customWidth="1"/>
    <col min="15367" max="15367" width="12" style="157" customWidth="1"/>
    <col min="15368" max="15369" width="10.88671875" style="157" customWidth="1"/>
    <col min="15370" max="15370" width="14.33203125" style="157" customWidth="1"/>
    <col min="15371" max="15371" width="10" style="157" bestFit="1" customWidth="1"/>
    <col min="15372" max="15373" width="12.33203125" style="157" bestFit="1" customWidth="1"/>
    <col min="15374" max="15374" width="14.109375" style="157" customWidth="1"/>
    <col min="15375" max="15375" width="15.109375" style="157" customWidth="1"/>
    <col min="15376" max="15376" width="11.44140625" style="157"/>
    <col min="15377" max="15377" width="10.88671875" style="157" customWidth="1"/>
    <col min="15378" max="15380" width="11.44140625" style="157"/>
    <col min="15381" max="15381" width="13.88671875" style="157" customWidth="1"/>
    <col min="15382" max="15385" width="11.44140625" style="157"/>
    <col min="15386" max="15386" width="10.88671875" style="157" customWidth="1"/>
    <col min="15387" max="15616" width="11.44140625" style="157"/>
    <col min="15617" max="15617" width="11.44140625" style="157" bestFit="1" customWidth="1"/>
    <col min="15618" max="15618" width="34.44140625" style="157" customWidth="1"/>
    <col min="15619" max="15619" width="14.33203125" style="157" customWidth="1"/>
    <col min="15620" max="15620" width="15.6640625" style="157" customWidth="1"/>
    <col min="15621" max="15621" width="12.44140625" style="157" bestFit="1" customWidth="1"/>
    <col min="15622" max="15622" width="14.109375" style="157" bestFit="1" customWidth="1"/>
    <col min="15623" max="15623" width="12" style="157" customWidth="1"/>
    <col min="15624" max="15625" width="10.88671875" style="157" customWidth="1"/>
    <col min="15626" max="15626" width="14.33203125" style="157" customWidth="1"/>
    <col min="15627" max="15627" width="10" style="157" bestFit="1" customWidth="1"/>
    <col min="15628" max="15629" width="12.33203125" style="157" bestFit="1" customWidth="1"/>
    <col min="15630" max="15630" width="14.109375" style="157" customWidth="1"/>
    <col min="15631" max="15631" width="15.109375" style="157" customWidth="1"/>
    <col min="15632" max="15632" width="11.44140625" style="157"/>
    <col min="15633" max="15633" width="10.88671875" style="157" customWidth="1"/>
    <col min="15634" max="15636" width="11.44140625" style="157"/>
    <col min="15637" max="15637" width="13.88671875" style="157" customWidth="1"/>
    <col min="15638" max="15641" width="11.44140625" style="157"/>
    <col min="15642" max="15642" width="10.88671875" style="157" customWidth="1"/>
    <col min="15643" max="15872" width="11.44140625" style="157"/>
    <col min="15873" max="15873" width="11.44140625" style="157" bestFit="1" customWidth="1"/>
    <col min="15874" max="15874" width="34.44140625" style="157" customWidth="1"/>
    <col min="15875" max="15875" width="14.33203125" style="157" customWidth="1"/>
    <col min="15876" max="15876" width="15.6640625" style="157" customWidth="1"/>
    <col min="15877" max="15877" width="12.44140625" style="157" bestFit="1" customWidth="1"/>
    <col min="15878" max="15878" width="14.109375" style="157" bestFit="1" customWidth="1"/>
    <col min="15879" max="15879" width="12" style="157" customWidth="1"/>
    <col min="15880" max="15881" width="10.88671875" style="157" customWidth="1"/>
    <col min="15882" max="15882" width="14.33203125" style="157" customWidth="1"/>
    <col min="15883" max="15883" width="10" style="157" bestFit="1" customWidth="1"/>
    <col min="15884" max="15885" width="12.33203125" style="157" bestFit="1" customWidth="1"/>
    <col min="15886" max="15886" width="14.109375" style="157" customWidth="1"/>
    <col min="15887" max="15887" width="15.109375" style="157" customWidth="1"/>
    <col min="15888" max="15888" width="11.44140625" style="157"/>
    <col min="15889" max="15889" width="10.88671875" style="157" customWidth="1"/>
    <col min="15890" max="15892" width="11.44140625" style="157"/>
    <col min="15893" max="15893" width="13.88671875" style="157" customWidth="1"/>
    <col min="15894" max="15897" width="11.44140625" style="157"/>
    <col min="15898" max="15898" width="10.88671875" style="157" customWidth="1"/>
    <col min="15899" max="16128" width="11.44140625" style="157"/>
    <col min="16129" max="16129" width="11.44140625" style="157" bestFit="1" customWidth="1"/>
    <col min="16130" max="16130" width="34.44140625" style="157" customWidth="1"/>
    <col min="16131" max="16131" width="14.33203125" style="157" customWidth="1"/>
    <col min="16132" max="16132" width="15.6640625" style="157" customWidth="1"/>
    <col min="16133" max="16133" width="12.44140625" style="157" bestFit="1" customWidth="1"/>
    <col min="16134" max="16134" width="14.109375" style="157" bestFit="1" customWidth="1"/>
    <col min="16135" max="16135" width="12" style="157" customWidth="1"/>
    <col min="16136" max="16137" width="10.88671875" style="157" customWidth="1"/>
    <col min="16138" max="16138" width="14.33203125" style="157" customWidth="1"/>
    <col min="16139" max="16139" width="10" style="157" bestFit="1" customWidth="1"/>
    <col min="16140" max="16141" width="12.33203125" style="157" bestFit="1" customWidth="1"/>
    <col min="16142" max="16142" width="14.109375" style="157" customWidth="1"/>
    <col min="16143" max="16143" width="15.109375" style="157" customWidth="1"/>
    <col min="16144" max="16144" width="11.44140625" style="157"/>
    <col min="16145" max="16145" width="10.88671875" style="157" customWidth="1"/>
    <col min="16146" max="16148" width="11.44140625" style="157"/>
    <col min="16149" max="16149" width="13.88671875" style="157" customWidth="1"/>
    <col min="16150" max="16153" width="11.44140625" style="157"/>
    <col min="16154" max="16154" width="10.88671875" style="157" customWidth="1"/>
    <col min="16155" max="16384" width="11.44140625" style="157"/>
  </cols>
  <sheetData>
    <row r="1" spans="1:39" ht="9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Q1" s="157"/>
      <c r="Z1" s="157"/>
    </row>
    <row r="2" spans="1:39" s="8" customFormat="1" ht="90.75" customHeight="1">
      <c r="A2" s="167" t="s">
        <v>18</v>
      </c>
      <c r="B2" s="167" t="s">
        <v>19</v>
      </c>
      <c r="C2" s="105" t="s">
        <v>389</v>
      </c>
      <c r="D2" s="106" t="s">
        <v>360</v>
      </c>
      <c r="E2" s="106" t="s">
        <v>12</v>
      </c>
      <c r="F2" s="106" t="s">
        <v>13</v>
      </c>
      <c r="G2" s="106" t="s">
        <v>14</v>
      </c>
      <c r="H2" s="106" t="s">
        <v>361</v>
      </c>
      <c r="I2" s="106" t="s">
        <v>20</v>
      </c>
      <c r="J2" s="106" t="s">
        <v>362</v>
      </c>
      <c r="K2" s="106" t="s">
        <v>16</v>
      </c>
      <c r="L2" s="109" t="s">
        <v>336</v>
      </c>
      <c r="M2" s="110" t="s">
        <v>11</v>
      </c>
      <c r="N2" s="110" t="s">
        <v>12</v>
      </c>
      <c r="O2" s="110" t="s">
        <v>13</v>
      </c>
      <c r="P2" s="110" t="s">
        <v>14</v>
      </c>
      <c r="Q2" s="110" t="s">
        <v>361</v>
      </c>
      <c r="R2" s="110" t="s">
        <v>20</v>
      </c>
      <c r="S2" s="110" t="s">
        <v>362</v>
      </c>
      <c r="T2" s="110" t="s">
        <v>16</v>
      </c>
      <c r="U2" s="107" t="s">
        <v>340</v>
      </c>
      <c r="V2" s="108" t="s">
        <v>11</v>
      </c>
      <c r="W2" s="108" t="s">
        <v>12</v>
      </c>
      <c r="X2" s="108" t="s">
        <v>13</v>
      </c>
      <c r="Y2" s="108" t="s">
        <v>14</v>
      </c>
      <c r="Z2" s="108" t="s">
        <v>361</v>
      </c>
      <c r="AA2" s="108" t="s">
        <v>20</v>
      </c>
      <c r="AB2" s="108" t="s">
        <v>362</v>
      </c>
      <c r="AC2" s="108" t="s">
        <v>16</v>
      </c>
    </row>
    <row r="3" spans="1:39" ht="9" customHeight="1">
      <c r="A3" s="139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3"/>
      <c r="AE3" s="143"/>
      <c r="AF3" s="143"/>
      <c r="AG3" s="143"/>
      <c r="AH3" s="143"/>
      <c r="AI3" s="143"/>
      <c r="AJ3" s="143"/>
      <c r="AK3" s="143"/>
      <c r="AL3" s="143"/>
      <c r="AM3" s="143"/>
    </row>
    <row r="4" spans="1:39">
      <c r="A4" s="139" t="s">
        <v>372</v>
      </c>
      <c r="B4" s="149" t="s">
        <v>373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s="169" customFormat="1" ht="9" hidden="1" customHeight="1">
      <c r="A5" s="139"/>
      <c r="B5" s="149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s="169" customFormat="1" ht="26.4">
      <c r="A6" s="190" t="s">
        <v>374</v>
      </c>
      <c r="B6" s="191" t="s">
        <v>375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39" s="169" customFormat="1" ht="26.4">
      <c r="A7" s="190" t="s">
        <v>376</v>
      </c>
      <c r="B7" s="191" t="s">
        <v>377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3"/>
      <c r="AE7" s="143"/>
      <c r="AF7" s="143"/>
      <c r="AG7" s="143"/>
      <c r="AH7" s="143"/>
      <c r="AI7" s="143"/>
      <c r="AJ7" s="143"/>
      <c r="AK7" s="143"/>
      <c r="AL7" s="143"/>
      <c r="AM7" s="143"/>
    </row>
    <row r="8" spans="1:39" s="169" customFormat="1">
      <c r="A8" s="192" t="s">
        <v>378</v>
      </c>
      <c r="B8" s="191" t="s">
        <v>379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s="8" customFormat="1" ht="26.4">
      <c r="A9" s="192" t="s">
        <v>380</v>
      </c>
      <c r="B9" s="191" t="s">
        <v>381</v>
      </c>
      <c r="C9" s="193"/>
      <c r="D9" s="193"/>
      <c r="E9" s="193"/>
      <c r="F9" s="193"/>
      <c r="G9" s="193"/>
      <c r="H9" s="193"/>
      <c r="I9" s="193"/>
      <c r="J9" s="193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6"/>
      <c r="AE9" s="146"/>
      <c r="AF9" s="146"/>
      <c r="AG9" s="146"/>
      <c r="AH9" s="146"/>
      <c r="AI9" s="146"/>
      <c r="AJ9" s="146"/>
      <c r="AK9" s="146"/>
      <c r="AL9" s="146"/>
      <c r="AM9" s="146"/>
    </row>
    <row r="10" spans="1:39" s="8" customFormat="1" hidden="1">
      <c r="A10" s="192"/>
      <c r="B10" s="191"/>
      <c r="C10" s="193"/>
      <c r="D10" s="193"/>
      <c r="E10" s="193"/>
      <c r="F10" s="193"/>
      <c r="G10" s="193"/>
      <c r="H10" s="193"/>
      <c r="I10" s="193"/>
      <c r="J10" s="193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</row>
    <row r="11" spans="1:39" hidden="1">
      <c r="A11" s="139"/>
      <c r="B11" s="140"/>
      <c r="C11" s="194">
        <f t="shared" ref="C11:J11" si="0">C12+C80</f>
        <v>6825010</v>
      </c>
      <c r="D11" s="194">
        <f t="shared" si="0"/>
        <v>1514660</v>
      </c>
      <c r="E11" s="194">
        <f t="shared" si="0"/>
        <v>10050</v>
      </c>
      <c r="F11" s="194">
        <f t="shared" si="0"/>
        <v>1500000</v>
      </c>
      <c r="G11" s="194">
        <f t="shared" si="0"/>
        <v>65000</v>
      </c>
      <c r="H11" s="194">
        <f t="shared" si="0"/>
        <v>3734000</v>
      </c>
      <c r="I11" s="194">
        <f t="shared" si="0"/>
        <v>0</v>
      </c>
      <c r="J11" s="194">
        <f t="shared" si="0"/>
        <v>1300</v>
      </c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s="8" customFormat="1" ht="26.4">
      <c r="A12" s="189" t="s">
        <v>365</v>
      </c>
      <c r="B12" s="147" t="s">
        <v>368</v>
      </c>
      <c r="C12" s="144">
        <f>C13</f>
        <v>6783850</v>
      </c>
      <c r="D12" s="144">
        <f t="shared" ref="D12:J12" si="1">D13</f>
        <v>1498300</v>
      </c>
      <c r="E12" s="144">
        <f t="shared" si="1"/>
        <v>10050</v>
      </c>
      <c r="F12" s="144">
        <f t="shared" si="1"/>
        <v>1475200</v>
      </c>
      <c r="G12" s="144">
        <f t="shared" si="1"/>
        <v>65000</v>
      </c>
      <c r="H12" s="144">
        <f t="shared" si="1"/>
        <v>3734000</v>
      </c>
      <c r="I12" s="144">
        <f t="shared" si="1"/>
        <v>0</v>
      </c>
      <c r="J12" s="144">
        <f t="shared" si="1"/>
        <v>1300</v>
      </c>
      <c r="K12" s="144"/>
      <c r="L12" s="144">
        <f>L13</f>
        <v>6783850</v>
      </c>
      <c r="M12" s="144">
        <f t="shared" ref="M12:AC12" si="2">M13</f>
        <v>1498300</v>
      </c>
      <c r="N12" s="144">
        <f t="shared" si="2"/>
        <v>10050</v>
      </c>
      <c r="O12" s="144">
        <f t="shared" si="2"/>
        <v>1475200</v>
      </c>
      <c r="P12" s="144">
        <f t="shared" si="2"/>
        <v>65000</v>
      </c>
      <c r="Q12" s="144">
        <f t="shared" si="2"/>
        <v>3734000</v>
      </c>
      <c r="R12" s="144">
        <f t="shared" si="2"/>
        <v>0</v>
      </c>
      <c r="S12" s="144">
        <f t="shared" si="2"/>
        <v>1300</v>
      </c>
      <c r="T12" s="144">
        <f t="shared" si="2"/>
        <v>0</v>
      </c>
      <c r="U12" s="144">
        <f t="shared" si="2"/>
        <v>6783850</v>
      </c>
      <c r="V12" s="144">
        <f t="shared" si="2"/>
        <v>1498300</v>
      </c>
      <c r="W12" s="144">
        <f t="shared" si="2"/>
        <v>10050</v>
      </c>
      <c r="X12" s="144">
        <f t="shared" si="2"/>
        <v>1475200</v>
      </c>
      <c r="Y12" s="144">
        <f t="shared" si="2"/>
        <v>65000</v>
      </c>
      <c r="Z12" s="144">
        <f t="shared" si="2"/>
        <v>3734000</v>
      </c>
      <c r="AA12" s="144">
        <f t="shared" si="2"/>
        <v>0</v>
      </c>
      <c r="AB12" s="144">
        <f t="shared" si="2"/>
        <v>1300</v>
      </c>
      <c r="AC12" s="144">
        <f t="shared" si="2"/>
        <v>0</v>
      </c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</row>
    <row r="13" spans="1:39" s="21" customFormat="1" ht="17.25" customHeight="1">
      <c r="A13" s="233" t="s">
        <v>366</v>
      </c>
      <c r="B13" s="234" t="s">
        <v>343</v>
      </c>
      <c r="C13" s="231">
        <f t="shared" ref="C13:AC13" si="3">C14+C64</f>
        <v>6783850</v>
      </c>
      <c r="D13" s="231">
        <f t="shared" si="3"/>
        <v>1498300</v>
      </c>
      <c r="E13" s="231">
        <f t="shared" si="3"/>
        <v>10050</v>
      </c>
      <c r="F13" s="231">
        <f t="shared" si="3"/>
        <v>1475200</v>
      </c>
      <c r="G13" s="231">
        <f t="shared" si="3"/>
        <v>65000</v>
      </c>
      <c r="H13" s="231">
        <f t="shared" si="3"/>
        <v>3734000</v>
      </c>
      <c r="I13" s="231">
        <f t="shared" si="3"/>
        <v>0</v>
      </c>
      <c r="J13" s="231">
        <f t="shared" si="3"/>
        <v>1300</v>
      </c>
      <c r="K13" s="231">
        <f t="shared" si="3"/>
        <v>0</v>
      </c>
      <c r="L13" s="231">
        <f t="shared" si="3"/>
        <v>6783850</v>
      </c>
      <c r="M13" s="231">
        <f t="shared" si="3"/>
        <v>1498300</v>
      </c>
      <c r="N13" s="231">
        <f t="shared" si="3"/>
        <v>10050</v>
      </c>
      <c r="O13" s="231">
        <f t="shared" si="3"/>
        <v>1475200</v>
      </c>
      <c r="P13" s="231">
        <f t="shared" si="3"/>
        <v>65000</v>
      </c>
      <c r="Q13" s="231">
        <f t="shared" si="3"/>
        <v>3734000</v>
      </c>
      <c r="R13" s="231">
        <f t="shared" si="3"/>
        <v>0</v>
      </c>
      <c r="S13" s="231">
        <f t="shared" si="3"/>
        <v>1300</v>
      </c>
      <c r="T13" s="231">
        <f t="shared" si="3"/>
        <v>0</v>
      </c>
      <c r="U13" s="231">
        <f t="shared" si="3"/>
        <v>6783850</v>
      </c>
      <c r="V13" s="231">
        <f t="shared" si="3"/>
        <v>1498300</v>
      </c>
      <c r="W13" s="231">
        <f t="shared" si="3"/>
        <v>10050</v>
      </c>
      <c r="X13" s="231">
        <f t="shared" si="3"/>
        <v>1475200</v>
      </c>
      <c r="Y13" s="231">
        <f t="shared" si="3"/>
        <v>65000</v>
      </c>
      <c r="Z13" s="231">
        <f t="shared" si="3"/>
        <v>3734000</v>
      </c>
      <c r="AA13" s="231">
        <f t="shared" si="3"/>
        <v>0</v>
      </c>
      <c r="AB13" s="231">
        <f t="shared" si="3"/>
        <v>1300</v>
      </c>
      <c r="AC13" s="231">
        <f t="shared" si="3"/>
        <v>0</v>
      </c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39" s="8" customFormat="1">
      <c r="A14" s="139">
        <v>3</v>
      </c>
      <c r="B14" s="149" t="s">
        <v>344</v>
      </c>
      <c r="C14" s="144">
        <f t="shared" ref="C14:AC14" si="4">C15+C26+C58</f>
        <v>6664750</v>
      </c>
      <c r="D14" s="144">
        <f t="shared" si="4"/>
        <v>1498300</v>
      </c>
      <c r="E14" s="144">
        <f t="shared" si="4"/>
        <v>0</v>
      </c>
      <c r="F14" s="144">
        <f t="shared" si="4"/>
        <v>1367450</v>
      </c>
      <c r="G14" s="144">
        <f t="shared" si="4"/>
        <v>65000</v>
      </c>
      <c r="H14" s="145">
        <f t="shared" si="4"/>
        <v>3734000</v>
      </c>
      <c r="I14" s="144">
        <f t="shared" si="4"/>
        <v>0</v>
      </c>
      <c r="J14" s="144">
        <f t="shared" si="4"/>
        <v>0</v>
      </c>
      <c r="K14" s="144">
        <f t="shared" si="4"/>
        <v>0</v>
      </c>
      <c r="L14" s="144">
        <f t="shared" si="4"/>
        <v>6664750</v>
      </c>
      <c r="M14" s="144">
        <f t="shared" si="4"/>
        <v>1498300</v>
      </c>
      <c r="N14" s="144">
        <f t="shared" si="4"/>
        <v>0</v>
      </c>
      <c r="O14" s="144">
        <f t="shared" si="4"/>
        <v>1367450</v>
      </c>
      <c r="P14" s="144">
        <f t="shared" si="4"/>
        <v>65000</v>
      </c>
      <c r="Q14" s="145">
        <f t="shared" si="4"/>
        <v>3734000</v>
      </c>
      <c r="R14" s="144">
        <f t="shared" si="4"/>
        <v>0</v>
      </c>
      <c r="S14" s="144">
        <f t="shared" si="4"/>
        <v>0</v>
      </c>
      <c r="T14" s="144">
        <f t="shared" si="4"/>
        <v>0</v>
      </c>
      <c r="U14" s="144">
        <f t="shared" si="4"/>
        <v>6664750</v>
      </c>
      <c r="V14" s="144">
        <f t="shared" si="4"/>
        <v>1498300</v>
      </c>
      <c r="W14" s="144">
        <f t="shared" si="4"/>
        <v>0</v>
      </c>
      <c r="X14" s="144">
        <f t="shared" si="4"/>
        <v>1367450</v>
      </c>
      <c r="Y14" s="144">
        <f t="shared" si="4"/>
        <v>65000</v>
      </c>
      <c r="Z14" s="145">
        <f t="shared" si="4"/>
        <v>3734000</v>
      </c>
      <c r="AA14" s="144">
        <f t="shared" si="4"/>
        <v>0</v>
      </c>
      <c r="AB14" s="144">
        <f t="shared" si="4"/>
        <v>0</v>
      </c>
      <c r="AC14" s="144">
        <f t="shared" si="4"/>
        <v>0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</row>
    <row r="15" spans="1:39" s="67" customFormat="1">
      <c r="A15" s="150">
        <v>31</v>
      </c>
      <c r="B15" s="151" t="s">
        <v>21</v>
      </c>
      <c r="C15" s="145">
        <f>C16+C20+C23</f>
        <v>3720000</v>
      </c>
      <c r="D15" s="145">
        <f t="shared" ref="D15:K15" si="5">D16+D20+D23</f>
        <v>0</v>
      </c>
      <c r="E15" s="145">
        <f t="shared" si="5"/>
        <v>0</v>
      </c>
      <c r="F15" s="145">
        <f t="shared" si="5"/>
        <v>0</v>
      </c>
      <c r="G15" s="145">
        <f t="shared" si="5"/>
        <v>0</v>
      </c>
      <c r="H15" s="145">
        <f t="shared" si="5"/>
        <v>3720000</v>
      </c>
      <c r="I15" s="145">
        <f t="shared" si="5"/>
        <v>0</v>
      </c>
      <c r="J15" s="145">
        <f t="shared" si="5"/>
        <v>0</v>
      </c>
      <c r="K15" s="145">
        <f t="shared" si="5"/>
        <v>0</v>
      </c>
      <c r="L15" s="145">
        <f t="shared" ref="L15" si="6">L16+L20+L23</f>
        <v>3720000</v>
      </c>
      <c r="M15" s="145">
        <f t="shared" ref="M15" si="7">M16+M20+M23</f>
        <v>0</v>
      </c>
      <c r="N15" s="145">
        <f t="shared" ref="N15" si="8">N16+N20+N23</f>
        <v>0</v>
      </c>
      <c r="O15" s="145">
        <f t="shared" ref="O15" si="9">O16+O20+O23</f>
        <v>0</v>
      </c>
      <c r="P15" s="145">
        <f t="shared" ref="P15" si="10">P16+P20+P23</f>
        <v>0</v>
      </c>
      <c r="Q15" s="145">
        <f t="shared" ref="Q15" si="11">Q16+Q20+Q23</f>
        <v>3720000</v>
      </c>
      <c r="R15" s="145">
        <f t="shared" ref="R15" si="12">R16+R20+R23</f>
        <v>0</v>
      </c>
      <c r="S15" s="145">
        <f t="shared" ref="S15" si="13">S16+S20+S23</f>
        <v>0</v>
      </c>
      <c r="T15" s="145">
        <f t="shared" ref="T15" si="14">T16+T20+T23</f>
        <v>0</v>
      </c>
      <c r="U15" s="145">
        <f t="shared" ref="U15" si="15">U16+U20+U23</f>
        <v>3720000</v>
      </c>
      <c r="V15" s="145">
        <f t="shared" ref="V15" si="16">V16+V20+V23</f>
        <v>0</v>
      </c>
      <c r="W15" s="145">
        <f t="shared" ref="W15" si="17">W16+W20+W23</f>
        <v>0</v>
      </c>
      <c r="X15" s="145">
        <f t="shared" ref="X15" si="18">X16+X20+X23</f>
        <v>0</v>
      </c>
      <c r="Y15" s="145">
        <f t="shared" ref="Y15" si="19">Y16+Y20+Y23</f>
        <v>0</v>
      </c>
      <c r="Z15" s="145">
        <f t="shared" ref="Z15" si="20">Z16+Z20+Z23</f>
        <v>3720000</v>
      </c>
      <c r="AA15" s="145">
        <f t="shared" ref="AA15" si="21">AA16+AA20+AA23</f>
        <v>0</v>
      </c>
      <c r="AB15" s="145">
        <f t="shared" ref="AB15" si="22">AB16+AB20+AB23</f>
        <v>0</v>
      </c>
      <c r="AC15" s="145">
        <f t="shared" ref="AC15" si="23">AC16+AC20+AC23</f>
        <v>0</v>
      </c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39" s="8" customFormat="1">
      <c r="A16" s="139">
        <v>311</v>
      </c>
      <c r="B16" s="222" t="s">
        <v>382</v>
      </c>
      <c r="C16" s="144">
        <f>C17+C19</f>
        <v>3089000</v>
      </c>
      <c r="D16" s="144">
        <f t="shared" ref="D16:L16" si="24">D17+D19</f>
        <v>0</v>
      </c>
      <c r="E16" s="144">
        <f t="shared" si="24"/>
        <v>0</v>
      </c>
      <c r="F16" s="144">
        <f t="shared" si="24"/>
        <v>0</v>
      </c>
      <c r="G16" s="144">
        <f t="shared" si="24"/>
        <v>0</v>
      </c>
      <c r="H16" s="145">
        <f t="shared" si="24"/>
        <v>3089000</v>
      </c>
      <c r="I16" s="144">
        <f t="shared" si="24"/>
        <v>0</v>
      </c>
      <c r="J16" s="144">
        <f t="shared" si="24"/>
        <v>0</v>
      </c>
      <c r="K16" s="144">
        <f t="shared" si="24"/>
        <v>0</v>
      </c>
      <c r="L16" s="144">
        <f t="shared" si="24"/>
        <v>3089000</v>
      </c>
      <c r="M16" s="144">
        <f t="shared" ref="M16" si="25">M17+M19</f>
        <v>0</v>
      </c>
      <c r="N16" s="144">
        <f t="shared" ref="N16" si="26">N17+N19</f>
        <v>0</v>
      </c>
      <c r="O16" s="144">
        <f t="shared" ref="O16" si="27">O17+O19</f>
        <v>0</v>
      </c>
      <c r="P16" s="144">
        <f t="shared" ref="P16" si="28">P17+P19</f>
        <v>0</v>
      </c>
      <c r="Q16" s="145">
        <f t="shared" ref="Q16" si="29">Q17+Q19</f>
        <v>3089000</v>
      </c>
      <c r="R16" s="144">
        <f t="shared" ref="R16" si="30">R17+R19</f>
        <v>0</v>
      </c>
      <c r="S16" s="144">
        <f t="shared" ref="S16" si="31">S17+S19</f>
        <v>0</v>
      </c>
      <c r="T16" s="144">
        <f t="shared" ref="T16" si="32">T17+T19</f>
        <v>0</v>
      </c>
      <c r="U16" s="144">
        <f t="shared" ref="U16" si="33">U17+U19</f>
        <v>3089000</v>
      </c>
      <c r="V16" s="144">
        <f t="shared" ref="V16" si="34">V17+V19</f>
        <v>0</v>
      </c>
      <c r="W16" s="144">
        <f t="shared" ref="W16" si="35">W17+W19</f>
        <v>0</v>
      </c>
      <c r="X16" s="144">
        <f t="shared" ref="X16" si="36">X17+X19</f>
        <v>0</v>
      </c>
      <c r="Y16" s="144">
        <f t="shared" ref="Y16" si="37">Y17+Y19</f>
        <v>0</v>
      </c>
      <c r="Z16" s="145">
        <f t="shared" ref="Z16" si="38">Z17+Z19</f>
        <v>3089000</v>
      </c>
      <c r="AA16" s="144">
        <f t="shared" ref="AA16" si="39">AA17+AA19</f>
        <v>0</v>
      </c>
      <c r="AB16" s="144">
        <f t="shared" ref="AB16" si="40">AB17+AB19</f>
        <v>0</v>
      </c>
      <c r="AC16" s="144">
        <f t="shared" ref="AC16" si="41">AC17+AC19</f>
        <v>0</v>
      </c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</row>
    <row r="17" spans="1:39" hidden="1">
      <c r="A17" s="153">
        <v>3111</v>
      </c>
      <c r="B17" s="235" t="s">
        <v>345</v>
      </c>
      <c r="C17" s="141">
        <v>2888000</v>
      </c>
      <c r="D17" s="141"/>
      <c r="E17" s="141"/>
      <c r="F17" s="141"/>
      <c r="G17" s="141"/>
      <c r="H17" s="142">
        <v>2888000</v>
      </c>
      <c r="I17" s="141"/>
      <c r="J17" s="141"/>
      <c r="K17" s="141"/>
      <c r="L17" s="141">
        <v>2888000</v>
      </c>
      <c r="M17" s="141"/>
      <c r="N17" s="141"/>
      <c r="O17" s="141"/>
      <c r="P17" s="141"/>
      <c r="Q17" s="142">
        <v>2888000</v>
      </c>
      <c r="R17" s="141"/>
      <c r="S17" s="141"/>
      <c r="T17" s="141"/>
      <c r="U17" s="141">
        <v>2888000</v>
      </c>
      <c r="V17" s="141"/>
      <c r="W17" s="141"/>
      <c r="X17" s="141"/>
      <c r="Y17" s="141"/>
      <c r="Z17" s="142">
        <v>2888000</v>
      </c>
      <c r="AA17" s="141"/>
      <c r="AB17" s="141"/>
      <c r="AC17" s="141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1:39" hidden="1">
      <c r="A18" s="153">
        <v>3113</v>
      </c>
      <c r="B18" s="235" t="s">
        <v>57</v>
      </c>
      <c r="C18" s="141"/>
      <c r="D18" s="141"/>
      <c r="E18" s="141"/>
      <c r="F18" s="141"/>
      <c r="G18" s="141"/>
      <c r="H18" s="142"/>
      <c r="I18" s="141"/>
      <c r="J18" s="141"/>
      <c r="K18" s="141"/>
      <c r="L18" s="141"/>
      <c r="M18" s="141"/>
      <c r="N18" s="141"/>
      <c r="O18" s="141"/>
      <c r="P18" s="141"/>
      <c r="Q18" s="142"/>
      <c r="R18" s="141"/>
      <c r="S18" s="141"/>
      <c r="T18" s="141"/>
      <c r="U18" s="141"/>
      <c r="V18" s="141"/>
      <c r="W18" s="141"/>
      <c r="X18" s="141"/>
      <c r="Y18" s="141"/>
      <c r="Z18" s="142"/>
      <c r="AA18" s="141"/>
      <c r="AB18" s="141"/>
      <c r="AC18" s="141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1:39" hidden="1">
      <c r="A19" s="153">
        <v>3114</v>
      </c>
      <c r="B19" s="235" t="s">
        <v>59</v>
      </c>
      <c r="C19" s="141">
        <v>201000</v>
      </c>
      <c r="D19" s="141"/>
      <c r="E19" s="141"/>
      <c r="F19" s="141"/>
      <c r="G19" s="141"/>
      <c r="H19" s="142">
        <v>201000</v>
      </c>
      <c r="I19" s="141"/>
      <c r="J19" s="141"/>
      <c r="K19" s="141"/>
      <c r="L19" s="141">
        <v>201000</v>
      </c>
      <c r="M19" s="141"/>
      <c r="N19" s="141"/>
      <c r="O19" s="141"/>
      <c r="P19" s="141"/>
      <c r="Q19" s="142">
        <v>201000</v>
      </c>
      <c r="R19" s="141"/>
      <c r="S19" s="141"/>
      <c r="T19" s="141"/>
      <c r="U19" s="141">
        <v>201000</v>
      </c>
      <c r="V19" s="141"/>
      <c r="W19" s="141"/>
      <c r="X19" s="141"/>
      <c r="Y19" s="141"/>
      <c r="Z19" s="142">
        <v>201000</v>
      </c>
      <c r="AA19" s="141"/>
      <c r="AB19" s="141"/>
      <c r="AC19" s="141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s="8" customFormat="1">
      <c r="A20" s="139">
        <v>312</v>
      </c>
      <c r="B20" s="222" t="s">
        <v>23</v>
      </c>
      <c r="C20" s="144">
        <f>C21</f>
        <v>100000</v>
      </c>
      <c r="D20" s="144">
        <f t="shared" ref="D20:K20" si="42">D21</f>
        <v>0</v>
      </c>
      <c r="E20" s="144">
        <f t="shared" si="42"/>
        <v>0</v>
      </c>
      <c r="F20" s="144">
        <f t="shared" si="42"/>
        <v>0</v>
      </c>
      <c r="G20" s="144">
        <f t="shared" si="42"/>
        <v>0</v>
      </c>
      <c r="H20" s="145">
        <f t="shared" si="42"/>
        <v>100000</v>
      </c>
      <c r="I20" s="144">
        <f t="shared" si="42"/>
        <v>0</v>
      </c>
      <c r="J20" s="144">
        <f t="shared" si="42"/>
        <v>0</v>
      </c>
      <c r="K20" s="144">
        <f t="shared" si="42"/>
        <v>0</v>
      </c>
      <c r="L20" s="144">
        <f t="shared" ref="L20" si="43">L21</f>
        <v>100000</v>
      </c>
      <c r="M20" s="144">
        <f t="shared" ref="M20" si="44">M21</f>
        <v>0</v>
      </c>
      <c r="N20" s="144">
        <f t="shared" ref="N20" si="45">N21</f>
        <v>0</v>
      </c>
      <c r="O20" s="144">
        <f t="shared" ref="O20" si="46">O21</f>
        <v>0</v>
      </c>
      <c r="P20" s="144">
        <f t="shared" ref="P20" si="47">P21</f>
        <v>0</v>
      </c>
      <c r="Q20" s="145">
        <f t="shared" ref="Q20" si="48">Q21</f>
        <v>100000</v>
      </c>
      <c r="R20" s="144">
        <f t="shared" ref="R20" si="49">R21</f>
        <v>0</v>
      </c>
      <c r="S20" s="144">
        <f t="shared" ref="S20" si="50">S21</f>
        <v>0</v>
      </c>
      <c r="T20" s="144">
        <f t="shared" ref="T20" si="51">T21</f>
        <v>0</v>
      </c>
      <c r="U20" s="144">
        <f t="shared" ref="U20" si="52">U21</f>
        <v>100000</v>
      </c>
      <c r="V20" s="144">
        <f t="shared" ref="V20" si="53">V21</f>
        <v>0</v>
      </c>
      <c r="W20" s="144">
        <f t="shared" ref="W20" si="54">W21</f>
        <v>0</v>
      </c>
      <c r="X20" s="144">
        <f t="shared" ref="X20" si="55">X21</f>
        <v>0</v>
      </c>
      <c r="Y20" s="144">
        <f t="shared" ref="Y20" si="56">Y21</f>
        <v>0</v>
      </c>
      <c r="Z20" s="145">
        <f t="shared" ref="Z20" si="57">Z21</f>
        <v>100000</v>
      </c>
      <c r="AA20" s="144">
        <f t="shared" ref="AA20" si="58">AA21</f>
        <v>0</v>
      </c>
      <c r="AB20" s="144">
        <f t="shared" ref="AB20" si="59">AB21</f>
        <v>0</v>
      </c>
      <c r="AC20" s="144">
        <f t="shared" ref="AC20" si="60">AC21</f>
        <v>0</v>
      </c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</row>
    <row r="21" spans="1:39" hidden="1">
      <c r="A21" s="153">
        <v>3121</v>
      </c>
      <c r="B21" s="235" t="s">
        <v>23</v>
      </c>
      <c r="C21" s="141">
        <v>100000</v>
      </c>
      <c r="D21" s="141"/>
      <c r="E21" s="141"/>
      <c r="F21" s="141"/>
      <c r="G21" s="141"/>
      <c r="H21" s="142">
        <v>100000</v>
      </c>
      <c r="I21" s="141"/>
      <c r="J21" s="141"/>
      <c r="K21" s="141"/>
      <c r="L21" s="141">
        <v>100000</v>
      </c>
      <c r="M21" s="141"/>
      <c r="N21" s="141"/>
      <c r="O21" s="141"/>
      <c r="P21" s="141"/>
      <c r="Q21" s="142">
        <v>100000</v>
      </c>
      <c r="R21" s="141"/>
      <c r="S21" s="141"/>
      <c r="T21" s="141"/>
      <c r="U21" s="141">
        <v>100000</v>
      </c>
      <c r="V21" s="141"/>
      <c r="W21" s="141"/>
      <c r="X21" s="141"/>
      <c r="Y21" s="141"/>
      <c r="Z21" s="142">
        <v>100000</v>
      </c>
      <c r="AA21" s="141"/>
      <c r="AB21" s="141"/>
      <c r="AC21" s="141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1:39" hidden="1">
      <c r="A22" s="153">
        <v>3131</v>
      </c>
      <c r="B22" s="140" t="s">
        <v>346</v>
      </c>
      <c r="C22" s="141"/>
      <c r="D22" s="141"/>
      <c r="E22" s="141"/>
      <c r="F22" s="141"/>
      <c r="G22" s="141"/>
      <c r="H22" s="142"/>
      <c r="I22" s="141"/>
      <c r="J22" s="141"/>
      <c r="K22" s="141"/>
      <c r="L22" s="141"/>
      <c r="M22" s="141"/>
      <c r="N22" s="141"/>
      <c r="O22" s="141"/>
      <c r="P22" s="141"/>
      <c r="Q22" s="142"/>
      <c r="R22" s="141"/>
      <c r="S22" s="141"/>
      <c r="T22" s="141"/>
      <c r="U22" s="141"/>
      <c r="V22" s="141"/>
      <c r="W22" s="141"/>
      <c r="X22" s="141"/>
      <c r="Y22" s="141"/>
      <c r="Z22" s="142"/>
      <c r="AA22" s="141"/>
      <c r="AB22" s="141"/>
      <c r="AC22" s="141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s="8" customFormat="1">
      <c r="A23" s="139">
        <v>313</v>
      </c>
      <c r="B23" s="222" t="s">
        <v>24</v>
      </c>
      <c r="C23" s="144">
        <f>C24+C25</f>
        <v>531000</v>
      </c>
      <c r="D23" s="144">
        <f t="shared" ref="D23:K23" si="61">D24+D25</f>
        <v>0</v>
      </c>
      <c r="E23" s="144">
        <f t="shared" si="61"/>
        <v>0</v>
      </c>
      <c r="F23" s="144">
        <f t="shared" si="61"/>
        <v>0</v>
      </c>
      <c r="G23" s="144">
        <f t="shared" si="61"/>
        <v>0</v>
      </c>
      <c r="H23" s="145">
        <f t="shared" si="61"/>
        <v>531000</v>
      </c>
      <c r="I23" s="144">
        <f t="shared" si="61"/>
        <v>0</v>
      </c>
      <c r="J23" s="144">
        <f t="shared" si="61"/>
        <v>0</v>
      </c>
      <c r="K23" s="144">
        <f t="shared" si="61"/>
        <v>0</v>
      </c>
      <c r="L23" s="144">
        <f t="shared" ref="L23" si="62">L24+L25</f>
        <v>531000</v>
      </c>
      <c r="M23" s="144">
        <f t="shared" ref="M23" si="63">M24+M25</f>
        <v>0</v>
      </c>
      <c r="N23" s="144">
        <f t="shared" ref="N23" si="64">N24+N25</f>
        <v>0</v>
      </c>
      <c r="O23" s="144">
        <f t="shared" ref="O23" si="65">O24+O25</f>
        <v>0</v>
      </c>
      <c r="P23" s="144">
        <f t="shared" ref="P23" si="66">P24+P25</f>
        <v>0</v>
      </c>
      <c r="Q23" s="145">
        <f t="shared" ref="Q23" si="67">Q24+Q25</f>
        <v>531000</v>
      </c>
      <c r="R23" s="144">
        <f t="shared" ref="R23" si="68">R24+R25</f>
        <v>0</v>
      </c>
      <c r="S23" s="144">
        <f t="shared" ref="S23" si="69">S24+S25</f>
        <v>0</v>
      </c>
      <c r="T23" s="144">
        <f t="shared" ref="T23" si="70">T24+T25</f>
        <v>0</v>
      </c>
      <c r="U23" s="144">
        <f t="shared" ref="U23" si="71">U24+U25</f>
        <v>531000</v>
      </c>
      <c r="V23" s="144">
        <f t="shared" ref="V23" si="72">V24+V25</f>
        <v>0</v>
      </c>
      <c r="W23" s="144">
        <f t="shared" ref="W23" si="73">W24+W25</f>
        <v>0</v>
      </c>
      <c r="X23" s="144">
        <f t="shared" ref="X23" si="74">X24+X25</f>
        <v>0</v>
      </c>
      <c r="Y23" s="144">
        <f t="shared" ref="Y23" si="75">Y24+Y25</f>
        <v>0</v>
      </c>
      <c r="Z23" s="145">
        <f t="shared" ref="Z23" si="76">Z24+Z25</f>
        <v>531000</v>
      </c>
      <c r="AA23" s="144">
        <f t="shared" ref="AA23" si="77">AA24+AA25</f>
        <v>0</v>
      </c>
      <c r="AB23" s="144">
        <f t="shared" ref="AB23" si="78">AB24+AB25</f>
        <v>0</v>
      </c>
      <c r="AC23" s="144">
        <f t="shared" ref="AC23" si="79">AC24+AC25</f>
        <v>0</v>
      </c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</row>
    <row r="24" spans="1:39" s="20" customFormat="1" hidden="1">
      <c r="A24" s="178">
        <v>3132</v>
      </c>
      <c r="B24" s="236" t="s">
        <v>44</v>
      </c>
      <c r="C24" s="174">
        <v>478500</v>
      </c>
      <c r="D24" s="174"/>
      <c r="E24" s="174"/>
      <c r="F24" s="174"/>
      <c r="G24" s="174"/>
      <c r="H24" s="179">
        <v>478500</v>
      </c>
      <c r="I24" s="174"/>
      <c r="J24" s="174"/>
      <c r="K24" s="174"/>
      <c r="L24" s="174">
        <v>478500</v>
      </c>
      <c r="M24" s="174"/>
      <c r="N24" s="174"/>
      <c r="O24" s="174"/>
      <c r="P24" s="174"/>
      <c r="Q24" s="179">
        <v>478500</v>
      </c>
      <c r="R24" s="174"/>
      <c r="S24" s="174"/>
      <c r="T24" s="174"/>
      <c r="U24" s="174">
        <v>478500</v>
      </c>
      <c r="V24" s="174"/>
      <c r="W24" s="174"/>
      <c r="X24" s="174"/>
      <c r="Y24" s="174"/>
      <c r="Z24" s="179">
        <v>478500</v>
      </c>
      <c r="AA24" s="174"/>
      <c r="AB24" s="174"/>
      <c r="AC24" s="174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s="20" customFormat="1" ht="22.8" hidden="1">
      <c r="A25" s="199">
        <v>3133</v>
      </c>
      <c r="B25" s="200" t="s">
        <v>45</v>
      </c>
      <c r="C25" s="174">
        <v>52500</v>
      </c>
      <c r="D25" s="174"/>
      <c r="E25" s="174"/>
      <c r="F25" s="174"/>
      <c r="G25" s="174"/>
      <c r="H25" s="179">
        <v>52500</v>
      </c>
      <c r="I25" s="174"/>
      <c r="J25" s="174"/>
      <c r="K25" s="174"/>
      <c r="L25" s="174">
        <v>52500</v>
      </c>
      <c r="M25" s="174"/>
      <c r="N25" s="174"/>
      <c r="O25" s="174"/>
      <c r="P25" s="174"/>
      <c r="Q25" s="179">
        <v>52500</v>
      </c>
      <c r="R25" s="174"/>
      <c r="S25" s="174"/>
      <c r="T25" s="174"/>
      <c r="U25" s="174">
        <v>52500</v>
      </c>
      <c r="V25" s="174"/>
      <c r="W25" s="174"/>
      <c r="X25" s="174"/>
      <c r="Y25" s="174"/>
      <c r="Z25" s="179">
        <v>52500</v>
      </c>
      <c r="AA25" s="174"/>
      <c r="AB25" s="174"/>
      <c r="AC25" s="174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 s="67" customFormat="1">
      <c r="A26" s="150">
        <v>32</v>
      </c>
      <c r="B26" s="151" t="s">
        <v>25</v>
      </c>
      <c r="C26" s="145">
        <f t="shared" ref="C26:AC26" si="80">C27+C32+C40+C51</f>
        <v>2938750</v>
      </c>
      <c r="D26" s="145">
        <f t="shared" si="80"/>
        <v>1498300</v>
      </c>
      <c r="E26" s="145">
        <f t="shared" si="80"/>
        <v>0</v>
      </c>
      <c r="F26" s="145">
        <f t="shared" si="80"/>
        <v>1361450</v>
      </c>
      <c r="G26" s="145">
        <f t="shared" si="80"/>
        <v>65000</v>
      </c>
      <c r="H26" s="145">
        <f t="shared" si="80"/>
        <v>14000</v>
      </c>
      <c r="I26" s="145">
        <f t="shared" si="80"/>
        <v>0</v>
      </c>
      <c r="J26" s="145">
        <f t="shared" si="80"/>
        <v>0</v>
      </c>
      <c r="K26" s="145">
        <f t="shared" si="80"/>
        <v>0</v>
      </c>
      <c r="L26" s="145">
        <f t="shared" si="80"/>
        <v>2938750</v>
      </c>
      <c r="M26" s="145">
        <f t="shared" si="80"/>
        <v>1498300</v>
      </c>
      <c r="N26" s="145">
        <f t="shared" si="80"/>
        <v>0</v>
      </c>
      <c r="O26" s="145">
        <f t="shared" si="80"/>
        <v>1361450</v>
      </c>
      <c r="P26" s="145">
        <f t="shared" si="80"/>
        <v>65000</v>
      </c>
      <c r="Q26" s="145">
        <f t="shared" si="80"/>
        <v>14000</v>
      </c>
      <c r="R26" s="145">
        <f t="shared" si="80"/>
        <v>0</v>
      </c>
      <c r="S26" s="145">
        <f t="shared" si="80"/>
        <v>0</v>
      </c>
      <c r="T26" s="145">
        <f t="shared" si="80"/>
        <v>0</v>
      </c>
      <c r="U26" s="145">
        <f t="shared" si="80"/>
        <v>2938750</v>
      </c>
      <c r="V26" s="145">
        <f t="shared" si="80"/>
        <v>1498300</v>
      </c>
      <c r="W26" s="145">
        <f t="shared" si="80"/>
        <v>0</v>
      </c>
      <c r="X26" s="145">
        <f t="shared" si="80"/>
        <v>1361450</v>
      </c>
      <c r="Y26" s="145">
        <f t="shared" si="80"/>
        <v>65000</v>
      </c>
      <c r="Z26" s="145">
        <f t="shared" si="80"/>
        <v>14000</v>
      </c>
      <c r="AA26" s="145">
        <f t="shared" si="80"/>
        <v>0</v>
      </c>
      <c r="AB26" s="145">
        <f t="shared" si="80"/>
        <v>0</v>
      </c>
      <c r="AC26" s="145">
        <f t="shared" si="80"/>
        <v>0</v>
      </c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spans="1:39" s="8" customFormat="1">
      <c r="A27" s="139">
        <v>321</v>
      </c>
      <c r="B27" s="222" t="s">
        <v>26</v>
      </c>
      <c r="C27" s="144">
        <f>C28+C29+C30+C31</f>
        <v>180500</v>
      </c>
      <c r="D27" s="144">
        <f t="shared" ref="D27:AC27" si="81">D28+D29+D30+D31</f>
        <v>160000</v>
      </c>
      <c r="E27" s="144">
        <f t="shared" si="81"/>
        <v>0</v>
      </c>
      <c r="F27" s="144">
        <f t="shared" si="81"/>
        <v>20500</v>
      </c>
      <c r="G27" s="144">
        <f t="shared" si="81"/>
        <v>0</v>
      </c>
      <c r="H27" s="145">
        <f t="shared" si="81"/>
        <v>0</v>
      </c>
      <c r="I27" s="144">
        <f t="shared" si="81"/>
        <v>0</v>
      </c>
      <c r="J27" s="144">
        <f t="shared" si="81"/>
        <v>0</v>
      </c>
      <c r="K27" s="144">
        <f t="shared" si="81"/>
        <v>0</v>
      </c>
      <c r="L27" s="144">
        <f t="shared" si="81"/>
        <v>180500</v>
      </c>
      <c r="M27" s="144">
        <f t="shared" si="81"/>
        <v>160000</v>
      </c>
      <c r="N27" s="144">
        <f t="shared" si="81"/>
        <v>0</v>
      </c>
      <c r="O27" s="144">
        <f t="shared" si="81"/>
        <v>20500</v>
      </c>
      <c r="P27" s="144">
        <f t="shared" si="81"/>
        <v>0</v>
      </c>
      <c r="Q27" s="145">
        <f t="shared" si="81"/>
        <v>0</v>
      </c>
      <c r="R27" s="144">
        <f t="shared" si="81"/>
        <v>0</v>
      </c>
      <c r="S27" s="144">
        <f t="shared" si="81"/>
        <v>0</v>
      </c>
      <c r="T27" s="144">
        <f t="shared" si="81"/>
        <v>0</v>
      </c>
      <c r="U27" s="144">
        <f t="shared" si="81"/>
        <v>180500</v>
      </c>
      <c r="V27" s="144">
        <f t="shared" si="81"/>
        <v>160000</v>
      </c>
      <c r="W27" s="144">
        <f t="shared" si="81"/>
        <v>0</v>
      </c>
      <c r="X27" s="144">
        <f t="shared" si="81"/>
        <v>20500</v>
      </c>
      <c r="Y27" s="144">
        <f t="shared" si="81"/>
        <v>0</v>
      </c>
      <c r="Z27" s="145">
        <f t="shared" si="81"/>
        <v>0</v>
      </c>
      <c r="AA27" s="144">
        <f t="shared" si="81"/>
        <v>0</v>
      </c>
      <c r="AB27" s="144">
        <f t="shared" si="81"/>
        <v>0</v>
      </c>
      <c r="AC27" s="144">
        <f t="shared" si="81"/>
        <v>0</v>
      </c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</row>
    <row r="28" spans="1:39" s="8" customFormat="1" hidden="1">
      <c r="A28" s="199">
        <v>3211</v>
      </c>
      <c r="B28" s="200" t="s">
        <v>66</v>
      </c>
      <c r="C28" s="141">
        <v>70000</v>
      </c>
      <c r="D28" s="141">
        <v>60000</v>
      </c>
      <c r="E28" s="141"/>
      <c r="F28" s="141">
        <v>10000</v>
      </c>
      <c r="G28" s="141"/>
      <c r="H28" s="145"/>
      <c r="I28" s="144"/>
      <c r="J28" s="144"/>
      <c r="K28" s="144"/>
      <c r="L28" s="141">
        <v>70000</v>
      </c>
      <c r="M28" s="141">
        <v>60000</v>
      </c>
      <c r="N28" s="141"/>
      <c r="O28" s="141">
        <v>10000</v>
      </c>
      <c r="P28" s="141"/>
      <c r="Q28" s="145"/>
      <c r="R28" s="144"/>
      <c r="S28" s="144"/>
      <c r="T28" s="144"/>
      <c r="U28" s="141">
        <v>70000</v>
      </c>
      <c r="V28" s="141">
        <v>60000</v>
      </c>
      <c r="W28" s="141"/>
      <c r="X28" s="141">
        <v>10000</v>
      </c>
      <c r="Y28" s="141"/>
      <c r="Z28" s="145"/>
      <c r="AA28" s="144"/>
      <c r="AB28" s="144"/>
      <c r="AC28" s="144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</row>
    <row r="29" spans="1:39" s="21" customFormat="1" ht="22.8" hidden="1">
      <c r="A29" s="199">
        <v>3212</v>
      </c>
      <c r="B29" s="200" t="s">
        <v>68</v>
      </c>
      <c r="C29" s="174">
        <v>95000</v>
      </c>
      <c r="D29" s="174">
        <v>95000</v>
      </c>
      <c r="E29" s="174"/>
      <c r="F29" s="174"/>
      <c r="G29" s="174"/>
      <c r="H29" s="172"/>
      <c r="I29" s="171"/>
      <c r="J29" s="171"/>
      <c r="K29" s="171"/>
      <c r="L29" s="174">
        <v>95000</v>
      </c>
      <c r="M29" s="174">
        <v>95000</v>
      </c>
      <c r="N29" s="174"/>
      <c r="O29" s="174"/>
      <c r="P29" s="174"/>
      <c r="Q29" s="172"/>
      <c r="R29" s="171"/>
      <c r="S29" s="171"/>
      <c r="T29" s="171"/>
      <c r="U29" s="174">
        <v>95000</v>
      </c>
      <c r="V29" s="174">
        <v>95000</v>
      </c>
      <c r="W29" s="174"/>
      <c r="X29" s="174"/>
      <c r="Y29" s="174"/>
      <c r="Z29" s="172"/>
      <c r="AA29" s="171"/>
      <c r="AB29" s="171"/>
      <c r="AC29" s="171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</row>
    <row r="30" spans="1:39" s="8" customFormat="1" hidden="1">
      <c r="A30" s="199">
        <v>3213</v>
      </c>
      <c r="B30" s="200" t="s">
        <v>70</v>
      </c>
      <c r="C30" s="141">
        <v>10000</v>
      </c>
      <c r="D30" s="141">
        <v>5000</v>
      </c>
      <c r="E30" s="141"/>
      <c r="F30" s="141">
        <v>5000</v>
      </c>
      <c r="G30" s="141"/>
      <c r="H30" s="145"/>
      <c r="I30" s="144"/>
      <c r="J30" s="144"/>
      <c r="K30" s="144"/>
      <c r="L30" s="141">
        <v>10000</v>
      </c>
      <c r="M30" s="141">
        <v>5000</v>
      </c>
      <c r="N30" s="141"/>
      <c r="O30" s="141">
        <v>5000</v>
      </c>
      <c r="P30" s="141"/>
      <c r="Q30" s="145"/>
      <c r="R30" s="144"/>
      <c r="S30" s="144"/>
      <c r="T30" s="144"/>
      <c r="U30" s="141">
        <v>10000</v>
      </c>
      <c r="V30" s="141">
        <v>5000</v>
      </c>
      <c r="W30" s="141"/>
      <c r="X30" s="141">
        <v>5000</v>
      </c>
      <c r="Y30" s="141"/>
      <c r="Z30" s="145"/>
      <c r="AA30" s="144"/>
      <c r="AB30" s="144"/>
      <c r="AC30" s="144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</row>
    <row r="31" spans="1:39" s="8" customFormat="1" hidden="1">
      <c r="A31" s="199">
        <v>3214</v>
      </c>
      <c r="B31" s="200" t="s">
        <v>72</v>
      </c>
      <c r="C31" s="141">
        <v>5500</v>
      </c>
      <c r="D31" s="141"/>
      <c r="E31" s="141"/>
      <c r="F31" s="141">
        <v>5500</v>
      </c>
      <c r="G31" s="141"/>
      <c r="H31" s="145"/>
      <c r="I31" s="144"/>
      <c r="J31" s="144"/>
      <c r="K31" s="144"/>
      <c r="L31" s="141">
        <v>5500</v>
      </c>
      <c r="M31" s="141"/>
      <c r="N31" s="141"/>
      <c r="O31" s="141">
        <v>5500</v>
      </c>
      <c r="P31" s="141"/>
      <c r="Q31" s="145"/>
      <c r="R31" s="144"/>
      <c r="S31" s="144"/>
      <c r="T31" s="144"/>
      <c r="U31" s="141">
        <v>5500</v>
      </c>
      <c r="V31" s="141"/>
      <c r="W31" s="141"/>
      <c r="X31" s="141">
        <v>5500</v>
      </c>
      <c r="Y31" s="141"/>
      <c r="Z31" s="145"/>
      <c r="AA31" s="144"/>
      <c r="AB31" s="144"/>
      <c r="AC31" s="144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</row>
    <row r="32" spans="1:39" s="8" customFormat="1">
      <c r="A32" s="139" t="s">
        <v>73</v>
      </c>
      <c r="B32" s="222" t="s">
        <v>27</v>
      </c>
      <c r="C32" s="144">
        <f t="shared" ref="C32:AC32" si="82">C33+C34+C35+C36+C37+C39</f>
        <v>1684700</v>
      </c>
      <c r="D32" s="144">
        <f t="shared" si="82"/>
        <v>1063700</v>
      </c>
      <c r="E32" s="144">
        <f t="shared" si="82"/>
        <v>0</v>
      </c>
      <c r="F32" s="144">
        <f t="shared" si="82"/>
        <v>556000</v>
      </c>
      <c r="G32" s="144">
        <f t="shared" si="82"/>
        <v>65000</v>
      </c>
      <c r="H32" s="145">
        <f t="shared" si="82"/>
        <v>0</v>
      </c>
      <c r="I32" s="144">
        <f t="shared" si="82"/>
        <v>0</v>
      </c>
      <c r="J32" s="144">
        <f t="shared" si="82"/>
        <v>0</v>
      </c>
      <c r="K32" s="144">
        <f t="shared" si="82"/>
        <v>0</v>
      </c>
      <c r="L32" s="144">
        <f t="shared" si="82"/>
        <v>1684700</v>
      </c>
      <c r="M32" s="144">
        <f t="shared" si="82"/>
        <v>1063700</v>
      </c>
      <c r="N32" s="144">
        <f t="shared" si="82"/>
        <v>0</v>
      </c>
      <c r="O32" s="144">
        <f t="shared" si="82"/>
        <v>556000</v>
      </c>
      <c r="P32" s="144">
        <f t="shared" si="82"/>
        <v>65000</v>
      </c>
      <c r="Q32" s="145">
        <f t="shared" si="82"/>
        <v>0</v>
      </c>
      <c r="R32" s="144">
        <f t="shared" si="82"/>
        <v>0</v>
      </c>
      <c r="S32" s="144">
        <f t="shared" si="82"/>
        <v>0</v>
      </c>
      <c r="T32" s="144">
        <f t="shared" si="82"/>
        <v>0</v>
      </c>
      <c r="U32" s="144">
        <f t="shared" si="82"/>
        <v>1684700</v>
      </c>
      <c r="V32" s="144">
        <f t="shared" si="82"/>
        <v>1063700</v>
      </c>
      <c r="W32" s="144">
        <f t="shared" si="82"/>
        <v>0</v>
      </c>
      <c r="X32" s="144">
        <f t="shared" si="82"/>
        <v>556000</v>
      </c>
      <c r="Y32" s="144">
        <f t="shared" si="82"/>
        <v>65000</v>
      </c>
      <c r="Z32" s="145">
        <f t="shared" si="82"/>
        <v>0</v>
      </c>
      <c r="AA32" s="144">
        <f t="shared" si="82"/>
        <v>0</v>
      </c>
      <c r="AB32" s="144">
        <f t="shared" si="82"/>
        <v>0</v>
      </c>
      <c r="AC32" s="144">
        <f t="shared" si="82"/>
        <v>0</v>
      </c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</row>
    <row r="33" spans="1:39" s="8" customFormat="1" hidden="1">
      <c r="A33" s="199">
        <v>3221</v>
      </c>
      <c r="B33" s="200" t="s">
        <v>46</v>
      </c>
      <c r="C33" s="141">
        <v>93700</v>
      </c>
      <c r="D33" s="141">
        <v>68700</v>
      </c>
      <c r="E33" s="141"/>
      <c r="F33" s="141">
        <v>25000</v>
      </c>
      <c r="G33" s="141"/>
      <c r="H33" s="145"/>
      <c r="I33" s="144"/>
      <c r="J33" s="144"/>
      <c r="K33" s="144"/>
      <c r="L33" s="141">
        <v>93700</v>
      </c>
      <c r="M33" s="141">
        <v>68700</v>
      </c>
      <c r="N33" s="141"/>
      <c r="O33" s="141">
        <v>25000</v>
      </c>
      <c r="P33" s="141"/>
      <c r="Q33" s="145"/>
      <c r="R33" s="144"/>
      <c r="S33" s="144"/>
      <c r="T33" s="144"/>
      <c r="U33" s="141">
        <v>93700</v>
      </c>
      <c r="V33" s="141">
        <v>68700</v>
      </c>
      <c r="W33" s="141"/>
      <c r="X33" s="141">
        <v>25000</v>
      </c>
      <c r="Y33" s="141"/>
      <c r="Z33" s="145"/>
      <c r="AA33" s="144"/>
      <c r="AB33" s="144"/>
      <c r="AC33" s="144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</row>
    <row r="34" spans="1:39" s="8" customFormat="1" hidden="1">
      <c r="A34" s="199">
        <v>3222</v>
      </c>
      <c r="B34" s="200" t="s">
        <v>47</v>
      </c>
      <c r="C34" s="141">
        <v>936000</v>
      </c>
      <c r="D34" s="141">
        <v>640000</v>
      </c>
      <c r="E34" s="141"/>
      <c r="F34" s="141">
        <v>276000</v>
      </c>
      <c r="G34" s="141">
        <v>20000</v>
      </c>
      <c r="H34" s="145"/>
      <c r="I34" s="144"/>
      <c r="J34" s="144"/>
      <c r="K34" s="144"/>
      <c r="L34" s="141">
        <v>936000</v>
      </c>
      <c r="M34" s="141">
        <v>640000</v>
      </c>
      <c r="N34" s="141"/>
      <c r="O34" s="141">
        <v>276000</v>
      </c>
      <c r="P34" s="141">
        <v>20000</v>
      </c>
      <c r="Q34" s="145"/>
      <c r="R34" s="144"/>
      <c r="S34" s="144"/>
      <c r="T34" s="144"/>
      <c r="U34" s="141">
        <v>936000</v>
      </c>
      <c r="V34" s="141">
        <v>640000</v>
      </c>
      <c r="W34" s="141"/>
      <c r="X34" s="141">
        <v>276000</v>
      </c>
      <c r="Y34" s="141">
        <v>20000</v>
      </c>
      <c r="Z34" s="145"/>
      <c r="AA34" s="144"/>
      <c r="AB34" s="144"/>
      <c r="AC34" s="144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</row>
    <row r="35" spans="1:39" s="8" customFormat="1" hidden="1">
      <c r="A35" s="199">
        <v>3223</v>
      </c>
      <c r="B35" s="200" t="s">
        <v>77</v>
      </c>
      <c r="C35" s="141">
        <v>430000</v>
      </c>
      <c r="D35" s="141">
        <v>300000</v>
      </c>
      <c r="E35" s="141"/>
      <c r="F35" s="141">
        <v>110000</v>
      </c>
      <c r="G35" s="141">
        <v>20000</v>
      </c>
      <c r="H35" s="145"/>
      <c r="I35" s="144"/>
      <c r="J35" s="144"/>
      <c r="K35" s="144"/>
      <c r="L35" s="141">
        <v>430000</v>
      </c>
      <c r="M35" s="141">
        <v>300000</v>
      </c>
      <c r="N35" s="141"/>
      <c r="O35" s="141">
        <v>110000</v>
      </c>
      <c r="P35" s="141">
        <v>20000</v>
      </c>
      <c r="Q35" s="145"/>
      <c r="R35" s="144"/>
      <c r="S35" s="144"/>
      <c r="T35" s="144"/>
      <c r="U35" s="141">
        <v>430000</v>
      </c>
      <c r="V35" s="141">
        <v>300000</v>
      </c>
      <c r="W35" s="141"/>
      <c r="X35" s="141">
        <v>110000</v>
      </c>
      <c r="Y35" s="141">
        <v>20000</v>
      </c>
      <c r="Z35" s="145"/>
      <c r="AA35" s="144"/>
      <c r="AB35" s="144"/>
      <c r="AC35" s="144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</row>
    <row r="36" spans="1:39" s="21" customFormat="1" ht="22.8" hidden="1">
      <c r="A36" s="199">
        <v>3224</v>
      </c>
      <c r="B36" s="200" t="s">
        <v>79</v>
      </c>
      <c r="C36" s="174">
        <v>150000</v>
      </c>
      <c r="D36" s="174"/>
      <c r="E36" s="174"/>
      <c r="F36" s="174">
        <v>125000</v>
      </c>
      <c r="G36" s="174">
        <v>25000</v>
      </c>
      <c r="H36" s="172"/>
      <c r="I36" s="171"/>
      <c r="J36" s="171"/>
      <c r="K36" s="171"/>
      <c r="L36" s="174">
        <v>150000</v>
      </c>
      <c r="M36" s="174"/>
      <c r="N36" s="174"/>
      <c r="O36" s="174">
        <v>125000</v>
      </c>
      <c r="P36" s="174">
        <v>25000</v>
      </c>
      <c r="Q36" s="172"/>
      <c r="R36" s="171"/>
      <c r="S36" s="171"/>
      <c r="T36" s="171"/>
      <c r="U36" s="174">
        <v>150000</v>
      </c>
      <c r="V36" s="174"/>
      <c r="W36" s="174"/>
      <c r="X36" s="174">
        <v>125000</v>
      </c>
      <c r="Y36" s="174">
        <v>25000</v>
      </c>
      <c r="Z36" s="172"/>
      <c r="AA36" s="171"/>
      <c r="AB36" s="171"/>
      <c r="AC36" s="171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</row>
    <row r="37" spans="1:39" hidden="1">
      <c r="A37" s="199">
        <v>3225</v>
      </c>
      <c r="B37" s="200" t="s">
        <v>81</v>
      </c>
      <c r="C37" s="141">
        <v>50000</v>
      </c>
      <c r="D37" s="141">
        <v>40000</v>
      </c>
      <c r="E37" s="141"/>
      <c r="F37" s="141">
        <v>10000</v>
      </c>
      <c r="G37" s="141"/>
      <c r="H37" s="142"/>
      <c r="I37" s="141"/>
      <c r="J37" s="141"/>
      <c r="K37" s="141"/>
      <c r="L37" s="141">
        <v>50000</v>
      </c>
      <c r="M37" s="141">
        <v>40000</v>
      </c>
      <c r="N37" s="141"/>
      <c r="O37" s="141">
        <v>10000</v>
      </c>
      <c r="P37" s="141"/>
      <c r="Q37" s="142"/>
      <c r="R37" s="141"/>
      <c r="S37" s="141"/>
      <c r="T37" s="141"/>
      <c r="U37" s="141">
        <v>50000</v>
      </c>
      <c r="V37" s="141">
        <v>40000</v>
      </c>
      <c r="W37" s="141"/>
      <c r="X37" s="141">
        <v>10000</v>
      </c>
      <c r="Y37" s="141"/>
      <c r="Z37" s="142"/>
      <c r="AA37" s="141"/>
      <c r="AB37" s="141"/>
      <c r="AC37" s="141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  <row r="38" spans="1:39" hidden="1">
      <c r="A38" s="199">
        <v>3226</v>
      </c>
      <c r="B38" s="200" t="s">
        <v>347</v>
      </c>
      <c r="C38" s="141">
        <v>0</v>
      </c>
      <c r="D38" s="141"/>
      <c r="E38" s="141"/>
      <c r="F38" s="141"/>
      <c r="G38" s="141"/>
      <c r="H38" s="142"/>
      <c r="I38" s="141"/>
      <c r="J38" s="141"/>
      <c r="K38" s="141"/>
      <c r="L38" s="141">
        <v>0</v>
      </c>
      <c r="M38" s="141"/>
      <c r="N38" s="141"/>
      <c r="O38" s="141"/>
      <c r="P38" s="141"/>
      <c r="Q38" s="142"/>
      <c r="R38" s="141"/>
      <c r="S38" s="141"/>
      <c r="T38" s="141"/>
      <c r="U38" s="141">
        <v>0</v>
      </c>
      <c r="V38" s="141"/>
      <c r="W38" s="141"/>
      <c r="X38" s="141"/>
      <c r="Y38" s="141"/>
      <c r="Z38" s="142"/>
      <c r="AA38" s="141"/>
      <c r="AB38" s="141"/>
      <c r="AC38" s="141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</row>
    <row r="39" spans="1:39" hidden="1">
      <c r="A39" s="199">
        <v>3227</v>
      </c>
      <c r="B39" s="200" t="s">
        <v>83</v>
      </c>
      <c r="C39" s="141">
        <v>25000</v>
      </c>
      <c r="D39" s="141">
        <v>15000</v>
      </c>
      <c r="E39" s="141"/>
      <c r="F39" s="141">
        <v>10000</v>
      </c>
      <c r="G39" s="141"/>
      <c r="H39" s="142"/>
      <c r="I39" s="141"/>
      <c r="J39" s="141"/>
      <c r="K39" s="141"/>
      <c r="L39" s="141">
        <v>25000</v>
      </c>
      <c r="M39" s="141">
        <v>15000</v>
      </c>
      <c r="N39" s="141"/>
      <c r="O39" s="141">
        <v>10000</v>
      </c>
      <c r="P39" s="141"/>
      <c r="Q39" s="142"/>
      <c r="R39" s="141"/>
      <c r="S39" s="141"/>
      <c r="T39" s="141"/>
      <c r="U39" s="141">
        <v>25000</v>
      </c>
      <c r="V39" s="141">
        <v>15000</v>
      </c>
      <c r="W39" s="141"/>
      <c r="X39" s="141">
        <v>10000</v>
      </c>
      <c r="Y39" s="141"/>
      <c r="Z39" s="142"/>
      <c r="AA39" s="141"/>
      <c r="AB39" s="141"/>
      <c r="AC39" s="141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</row>
    <row r="40" spans="1:39" s="8" customFormat="1">
      <c r="A40" s="139" t="s">
        <v>84</v>
      </c>
      <c r="B40" s="222" t="s">
        <v>28</v>
      </c>
      <c r="C40" s="144">
        <f>C41+C42+C43+C44+C45+C46+C47+C48+C49</f>
        <v>1003250</v>
      </c>
      <c r="D40" s="144">
        <f t="shared" ref="D40:K40" si="83">D41+D42+D43+D44+D45+D46+D47+D48+D49</f>
        <v>273300</v>
      </c>
      <c r="E40" s="144">
        <f t="shared" si="83"/>
        <v>0</v>
      </c>
      <c r="F40" s="144">
        <f t="shared" si="83"/>
        <v>729950</v>
      </c>
      <c r="G40" s="144">
        <f t="shared" si="83"/>
        <v>0</v>
      </c>
      <c r="H40" s="145">
        <f t="shared" si="83"/>
        <v>0</v>
      </c>
      <c r="I40" s="144">
        <f t="shared" si="83"/>
        <v>0</v>
      </c>
      <c r="J40" s="144">
        <f t="shared" si="83"/>
        <v>0</v>
      </c>
      <c r="K40" s="144">
        <f t="shared" si="83"/>
        <v>0</v>
      </c>
      <c r="L40" s="144">
        <f t="shared" ref="L40" si="84">L41+L42+L43+L44+L45+L46+L47+L48+L49</f>
        <v>1003250</v>
      </c>
      <c r="M40" s="144">
        <f t="shared" ref="M40" si="85">M41+M42+M43+M44+M45+M46+M47+M48+M49</f>
        <v>273300</v>
      </c>
      <c r="N40" s="144">
        <f t="shared" ref="N40" si="86">N41+N42+N43+N44+N45+N46+N47+N48+N49</f>
        <v>0</v>
      </c>
      <c r="O40" s="144">
        <f t="shared" ref="O40" si="87">O41+O42+O43+O44+O45+O46+O47+O48+O49</f>
        <v>729950</v>
      </c>
      <c r="P40" s="144">
        <f t="shared" ref="P40" si="88">P41+P42+P43+P44+P45+P46+P47+P48+P49</f>
        <v>0</v>
      </c>
      <c r="Q40" s="145">
        <f t="shared" ref="Q40" si="89">Q41+Q42+Q43+Q44+Q45+Q46+Q47+Q48+Q49</f>
        <v>0</v>
      </c>
      <c r="R40" s="144">
        <f t="shared" ref="R40" si="90">R41+R42+R43+R44+R45+R46+R47+R48+R49</f>
        <v>0</v>
      </c>
      <c r="S40" s="144">
        <f t="shared" ref="S40" si="91">S41+S42+S43+S44+S45+S46+S47+S48+S49</f>
        <v>0</v>
      </c>
      <c r="T40" s="144">
        <f t="shared" ref="T40" si="92">T41+T42+T43+T44+T45+T46+T47+T48+T49</f>
        <v>0</v>
      </c>
      <c r="U40" s="144">
        <f t="shared" ref="U40" si="93">U41+U42+U43+U44+U45+U46+U47+U48+U49</f>
        <v>1003250</v>
      </c>
      <c r="V40" s="144">
        <f t="shared" ref="V40" si="94">V41+V42+V43+V44+V45+V46+V47+V48+V49</f>
        <v>273300</v>
      </c>
      <c r="W40" s="144">
        <f t="shared" ref="W40" si="95">W41+W42+W43+W44+W45+W46+W47+W48+W49</f>
        <v>0</v>
      </c>
      <c r="X40" s="144">
        <f t="shared" ref="X40" si="96">X41+X42+X43+X44+X45+X46+X47+X48+X49</f>
        <v>729950</v>
      </c>
      <c r="Y40" s="144">
        <f t="shared" ref="Y40" si="97">Y41+Y42+Y43+Y44+Y45+Y46+Y47+Y48+Y49</f>
        <v>0</v>
      </c>
      <c r="Z40" s="145">
        <f t="shared" ref="Z40" si="98">Z41+Z42+Z43+Z44+Z45+Z46+Z47+Z48+Z49</f>
        <v>0</v>
      </c>
      <c r="AA40" s="144">
        <f t="shared" ref="AA40" si="99">AA41+AA42+AA43+AA44+AA45+AA46+AA47+AA48+AA49</f>
        <v>0</v>
      </c>
      <c r="AB40" s="144">
        <f t="shared" ref="AB40" si="100">AB41+AB42+AB43+AB44+AB45+AB46+AB47+AB48+AB49</f>
        <v>0</v>
      </c>
      <c r="AC40" s="144">
        <f t="shared" ref="AC40" si="101">AC41+AC42+AC43+AC44+AC45+AC46+AC47+AC48+AC49</f>
        <v>0</v>
      </c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</row>
    <row r="41" spans="1:39" s="8" customFormat="1" hidden="1">
      <c r="A41" s="199">
        <v>3231</v>
      </c>
      <c r="B41" s="200" t="s">
        <v>86</v>
      </c>
      <c r="C41" s="141">
        <v>101500</v>
      </c>
      <c r="D41" s="141">
        <v>60000</v>
      </c>
      <c r="E41" s="141"/>
      <c r="F41" s="141">
        <v>41500</v>
      </c>
      <c r="G41" s="144"/>
      <c r="H41" s="145"/>
      <c r="I41" s="144"/>
      <c r="J41" s="144"/>
      <c r="K41" s="144"/>
      <c r="L41" s="141">
        <v>101500</v>
      </c>
      <c r="M41" s="141">
        <v>60000</v>
      </c>
      <c r="N41" s="141"/>
      <c r="O41" s="141">
        <v>41500</v>
      </c>
      <c r="P41" s="144"/>
      <c r="Q41" s="145"/>
      <c r="R41" s="144"/>
      <c r="S41" s="144"/>
      <c r="T41" s="144"/>
      <c r="U41" s="141">
        <v>101500</v>
      </c>
      <c r="V41" s="141">
        <v>60000</v>
      </c>
      <c r="W41" s="141"/>
      <c r="X41" s="141">
        <v>41500</v>
      </c>
      <c r="Y41" s="141"/>
      <c r="Z41" s="145"/>
      <c r="AA41" s="144"/>
      <c r="AB41" s="144"/>
      <c r="AC41" s="144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</row>
    <row r="42" spans="1:39" s="8" customFormat="1" hidden="1">
      <c r="A42" s="199">
        <v>3232</v>
      </c>
      <c r="B42" s="200" t="s">
        <v>50</v>
      </c>
      <c r="C42" s="141">
        <v>417050</v>
      </c>
      <c r="D42" s="141"/>
      <c r="E42" s="141"/>
      <c r="F42" s="141">
        <v>417050</v>
      </c>
      <c r="G42" s="144"/>
      <c r="H42" s="145"/>
      <c r="I42" s="144"/>
      <c r="J42" s="144"/>
      <c r="K42" s="144"/>
      <c r="L42" s="141">
        <v>417050</v>
      </c>
      <c r="M42" s="141"/>
      <c r="N42" s="141"/>
      <c r="O42" s="141">
        <v>417050</v>
      </c>
      <c r="P42" s="141"/>
      <c r="Q42" s="142"/>
      <c r="R42" s="141"/>
      <c r="S42" s="141"/>
      <c r="T42" s="141"/>
      <c r="U42" s="141">
        <v>417050</v>
      </c>
      <c r="V42" s="141"/>
      <c r="W42" s="141"/>
      <c r="X42" s="141">
        <v>417050</v>
      </c>
      <c r="Y42" s="144"/>
      <c r="Z42" s="145"/>
      <c r="AA42" s="144"/>
      <c r="AB42" s="144"/>
      <c r="AC42" s="144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</row>
    <row r="43" spans="1:39" s="8" customFormat="1" hidden="1">
      <c r="A43" s="199">
        <v>3233</v>
      </c>
      <c r="B43" s="200" t="s">
        <v>89</v>
      </c>
      <c r="C43" s="141">
        <v>32500</v>
      </c>
      <c r="D43" s="141">
        <v>5000</v>
      </c>
      <c r="E43" s="141"/>
      <c r="F43" s="141">
        <v>27500</v>
      </c>
      <c r="G43" s="144"/>
      <c r="H43" s="145"/>
      <c r="I43" s="144"/>
      <c r="J43" s="144"/>
      <c r="K43" s="144"/>
      <c r="L43" s="141">
        <v>32500</v>
      </c>
      <c r="M43" s="141">
        <v>5000</v>
      </c>
      <c r="N43" s="141"/>
      <c r="O43" s="141">
        <v>27500</v>
      </c>
      <c r="P43" s="141"/>
      <c r="Q43" s="142"/>
      <c r="R43" s="141"/>
      <c r="S43" s="141"/>
      <c r="T43" s="141"/>
      <c r="U43" s="141">
        <v>32500</v>
      </c>
      <c r="V43" s="141">
        <v>5000</v>
      </c>
      <c r="W43" s="141"/>
      <c r="X43" s="141">
        <v>27500</v>
      </c>
      <c r="Y43" s="144"/>
      <c r="Z43" s="145"/>
      <c r="AA43" s="144"/>
      <c r="AB43" s="144"/>
      <c r="AC43" s="144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</row>
    <row r="44" spans="1:39" s="8" customFormat="1" hidden="1">
      <c r="A44" s="199">
        <v>3234</v>
      </c>
      <c r="B44" s="200" t="s">
        <v>91</v>
      </c>
      <c r="C44" s="141">
        <v>284000</v>
      </c>
      <c r="D44" s="141">
        <v>200000</v>
      </c>
      <c r="E44" s="141"/>
      <c r="F44" s="141">
        <v>84000</v>
      </c>
      <c r="G44" s="144"/>
      <c r="H44" s="145"/>
      <c r="I44" s="144"/>
      <c r="J44" s="144"/>
      <c r="K44" s="144"/>
      <c r="L44" s="141">
        <v>284000</v>
      </c>
      <c r="M44" s="141">
        <v>200000</v>
      </c>
      <c r="N44" s="141"/>
      <c r="O44" s="141">
        <v>84000</v>
      </c>
      <c r="P44" s="141"/>
      <c r="Q44" s="142"/>
      <c r="R44" s="141"/>
      <c r="S44" s="141"/>
      <c r="T44" s="141"/>
      <c r="U44" s="141">
        <v>284000</v>
      </c>
      <c r="V44" s="141">
        <v>200000</v>
      </c>
      <c r="W44" s="141"/>
      <c r="X44" s="141">
        <v>84000</v>
      </c>
      <c r="Y44" s="144"/>
      <c r="Z44" s="145"/>
      <c r="AA44" s="144"/>
      <c r="AB44" s="144"/>
      <c r="AC44" s="144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</row>
    <row r="45" spans="1:39" s="8" customFormat="1" hidden="1">
      <c r="A45" s="199">
        <v>3235</v>
      </c>
      <c r="B45" s="200" t="s">
        <v>93</v>
      </c>
      <c r="C45" s="141">
        <v>15000</v>
      </c>
      <c r="D45" s="141"/>
      <c r="E45" s="141"/>
      <c r="F45" s="141">
        <v>15000</v>
      </c>
      <c r="G45" s="144"/>
      <c r="H45" s="145"/>
      <c r="I45" s="144"/>
      <c r="J45" s="144"/>
      <c r="K45" s="144"/>
      <c r="L45" s="141">
        <v>15000</v>
      </c>
      <c r="M45" s="141"/>
      <c r="N45" s="141"/>
      <c r="O45" s="141">
        <v>15000</v>
      </c>
      <c r="P45" s="141"/>
      <c r="Q45" s="142"/>
      <c r="R45" s="141"/>
      <c r="S45" s="141"/>
      <c r="T45" s="141"/>
      <c r="U45" s="141">
        <v>15000</v>
      </c>
      <c r="V45" s="141"/>
      <c r="W45" s="141"/>
      <c r="X45" s="141">
        <v>15000</v>
      </c>
      <c r="Y45" s="144"/>
      <c r="Z45" s="145"/>
      <c r="AA45" s="144"/>
      <c r="AB45" s="144"/>
      <c r="AC45" s="144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</row>
    <row r="46" spans="1:39" s="8" customFormat="1" hidden="1">
      <c r="A46" s="199">
        <v>3236</v>
      </c>
      <c r="B46" s="200" t="s">
        <v>95</v>
      </c>
      <c r="C46" s="141">
        <v>28000</v>
      </c>
      <c r="D46" s="141">
        <v>8300</v>
      </c>
      <c r="E46" s="141"/>
      <c r="F46" s="141">
        <v>19700</v>
      </c>
      <c r="G46" s="144"/>
      <c r="H46" s="145"/>
      <c r="I46" s="144"/>
      <c r="J46" s="144"/>
      <c r="K46" s="144"/>
      <c r="L46" s="141">
        <v>28000</v>
      </c>
      <c r="M46" s="141">
        <v>8300</v>
      </c>
      <c r="N46" s="141"/>
      <c r="O46" s="141">
        <v>19700</v>
      </c>
      <c r="P46" s="141"/>
      <c r="Q46" s="142"/>
      <c r="R46" s="141"/>
      <c r="S46" s="141"/>
      <c r="T46" s="141"/>
      <c r="U46" s="141">
        <v>28000</v>
      </c>
      <c r="V46" s="141">
        <v>8300</v>
      </c>
      <c r="W46" s="141"/>
      <c r="X46" s="141">
        <v>19700</v>
      </c>
      <c r="Y46" s="144"/>
      <c r="Z46" s="145"/>
      <c r="AA46" s="144"/>
      <c r="AB46" s="144"/>
      <c r="AC46" s="144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</row>
    <row r="47" spans="1:39" s="8" customFormat="1" hidden="1">
      <c r="A47" s="199">
        <v>3237</v>
      </c>
      <c r="B47" s="200" t="s">
        <v>97</v>
      </c>
      <c r="C47" s="141">
        <v>65000</v>
      </c>
      <c r="D47" s="141"/>
      <c r="E47" s="141"/>
      <c r="F47" s="141">
        <v>65000</v>
      </c>
      <c r="G47" s="144"/>
      <c r="H47" s="145"/>
      <c r="I47" s="144"/>
      <c r="J47" s="144"/>
      <c r="K47" s="144"/>
      <c r="L47" s="141">
        <v>65000</v>
      </c>
      <c r="M47" s="141"/>
      <c r="N47" s="141"/>
      <c r="O47" s="141">
        <v>65000</v>
      </c>
      <c r="P47" s="141"/>
      <c r="Q47" s="142"/>
      <c r="R47" s="141"/>
      <c r="S47" s="141"/>
      <c r="T47" s="141"/>
      <c r="U47" s="141">
        <v>65000</v>
      </c>
      <c r="V47" s="141"/>
      <c r="W47" s="141"/>
      <c r="X47" s="141">
        <v>65000</v>
      </c>
      <c r="Y47" s="144"/>
      <c r="Z47" s="145"/>
      <c r="AA47" s="144"/>
      <c r="AB47" s="144"/>
      <c r="AC47" s="144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</row>
    <row r="48" spans="1:39" s="8" customFormat="1" hidden="1">
      <c r="A48" s="199">
        <v>3238</v>
      </c>
      <c r="B48" s="200" t="s">
        <v>99</v>
      </c>
      <c r="C48" s="141">
        <v>24900</v>
      </c>
      <c r="D48" s="141"/>
      <c r="E48" s="141"/>
      <c r="F48" s="141">
        <v>24900</v>
      </c>
      <c r="G48" s="144"/>
      <c r="H48" s="145"/>
      <c r="I48" s="144"/>
      <c r="J48" s="144"/>
      <c r="K48" s="144"/>
      <c r="L48" s="141">
        <v>24900</v>
      </c>
      <c r="M48" s="141"/>
      <c r="N48" s="141"/>
      <c r="O48" s="141">
        <v>24900</v>
      </c>
      <c r="P48" s="141"/>
      <c r="Q48" s="142"/>
      <c r="R48" s="141"/>
      <c r="S48" s="141"/>
      <c r="T48" s="141"/>
      <c r="U48" s="141">
        <v>24900</v>
      </c>
      <c r="V48" s="141"/>
      <c r="W48" s="141"/>
      <c r="X48" s="141">
        <v>24900</v>
      </c>
      <c r="Y48" s="144"/>
      <c r="Z48" s="145"/>
      <c r="AA48" s="144"/>
      <c r="AB48" s="144"/>
      <c r="AC48" s="144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</row>
    <row r="49" spans="1:39" hidden="1">
      <c r="A49" s="195">
        <v>3239</v>
      </c>
      <c r="B49" s="154" t="s">
        <v>101</v>
      </c>
      <c r="C49" s="205">
        <v>35300</v>
      </c>
      <c r="D49" s="141"/>
      <c r="E49" s="141"/>
      <c r="F49" s="141">
        <v>35300</v>
      </c>
      <c r="G49" s="141"/>
      <c r="H49" s="142"/>
      <c r="I49" s="141"/>
      <c r="J49" s="141"/>
      <c r="K49" s="141"/>
      <c r="L49" s="141">
        <v>35300</v>
      </c>
      <c r="M49" s="141"/>
      <c r="N49" s="141"/>
      <c r="O49" s="141">
        <v>35300</v>
      </c>
      <c r="P49" s="141"/>
      <c r="Q49" s="142"/>
      <c r="R49" s="141"/>
      <c r="S49" s="141"/>
      <c r="T49" s="141"/>
      <c r="U49" s="141">
        <v>35300</v>
      </c>
      <c r="V49" s="141"/>
      <c r="W49" s="141"/>
      <c r="X49" s="141">
        <v>35300</v>
      </c>
      <c r="Y49" s="141"/>
      <c r="Z49" s="142"/>
      <c r="AA49" s="141"/>
      <c r="AB49" s="141"/>
      <c r="AC49" s="141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</row>
    <row r="50" spans="1:39" s="21" customFormat="1" ht="22.8" hidden="1">
      <c r="A50" s="195">
        <v>3241</v>
      </c>
      <c r="B50" s="154" t="s">
        <v>103</v>
      </c>
      <c r="C50" s="202">
        <v>0</v>
      </c>
      <c r="D50" s="171"/>
      <c r="E50" s="171"/>
      <c r="F50" s="174">
        <v>0</v>
      </c>
      <c r="G50" s="171"/>
      <c r="H50" s="172"/>
      <c r="I50" s="171"/>
      <c r="J50" s="171"/>
      <c r="K50" s="171"/>
      <c r="L50" s="174">
        <v>0</v>
      </c>
      <c r="M50" s="171"/>
      <c r="N50" s="171"/>
      <c r="O50" s="174">
        <v>0</v>
      </c>
      <c r="P50" s="171"/>
      <c r="Q50" s="172"/>
      <c r="R50" s="171"/>
      <c r="S50" s="171"/>
      <c r="T50" s="171"/>
      <c r="U50" s="174">
        <v>0</v>
      </c>
      <c r="V50" s="171"/>
      <c r="W50" s="171"/>
      <c r="X50" s="174">
        <v>0</v>
      </c>
      <c r="Y50" s="171"/>
      <c r="Z50" s="172"/>
      <c r="AA50" s="171"/>
      <c r="AB50" s="171"/>
      <c r="AC50" s="171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</row>
    <row r="51" spans="1:39" s="21" customFormat="1" ht="13.8" customHeight="1">
      <c r="A51" s="192" t="s">
        <v>105</v>
      </c>
      <c r="B51" s="227" t="s">
        <v>349</v>
      </c>
      <c r="C51" s="171">
        <f>C52+C53+C54+C55+C56+C57</f>
        <v>70300</v>
      </c>
      <c r="D51" s="171">
        <f t="shared" ref="D51:K51" si="102">D52+D53+D54+D55+D56+D57</f>
        <v>1300</v>
      </c>
      <c r="E51" s="171">
        <f t="shared" si="102"/>
        <v>0</v>
      </c>
      <c r="F51" s="171">
        <f t="shared" si="102"/>
        <v>55000</v>
      </c>
      <c r="G51" s="171">
        <f t="shared" si="102"/>
        <v>0</v>
      </c>
      <c r="H51" s="172">
        <f t="shared" si="102"/>
        <v>14000</v>
      </c>
      <c r="I51" s="171">
        <f t="shared" si="102"/>
        <v>0</v>
      </c>
      <c r="J51" s="171">
        <f t="shared" si="102"/>
        <v>0</v>
      </c>
      <c r="K51" s="171">
        <f t="shared" si="102"/>
        <v>0</v>
      </c>
      <c r="L51" s="171">
        <f t="shared" ref="L51" si="103">L52+L53+L54+L55+L56+L57</f>
        <v>70300</v>
      </c>
      <c r="M51" s="171">
        <f t="shared" ref="M51" si="104">M52+M53+M54+M55+M56+M57</f>
        <v>1300</v>
      </c>
      <c r="N51" s="171">
        <f t="shared" ref="N51" si="105">N52+N53+N54+N55+N56+N57</f>
        <v>0</v>
      </c>
      <c r="O51" s="171">
        <f t="shared" ref="O51" si="106">O52+O53+O54+O55+O56+O57</f>
        <v>55000</v>
      </c>
      <c r="P51" s="171">
        <f t="shared" ref="P51" si="107">P52+P53+P54+P55+P56+P57</f>
        <v>0</v>
      </c>
      <c r="Q51" s="172">
        <f t="shared" ref="Q51" si="108">Q52+Q53+Q54+Q55+Q56+Q57</f>
        <v>14000</v>
      </c>
      <c r="R51" s="171">
        <f t="shared" ref="R51" si="109">R52+R53+R54+R55+R56+R57</f>
        <v>0</v>
      </c>
      <c r="S51" s="171">
        <f t="shared" ref="S51" si="110">S52+S53+S54+S55+S56+S57</f>
        <v>0</v>
      </c>
      <c r="T51" s="171">
        <f t="shared" ref="T51" si="111">T52+T53+T54+T55+T56+T57</f>
        <v>0</v>
      </c>
      <c r="U51" s="171">
        <f t="shared" ref="U51" si="112">U52+U53+U54+U55+U56+U57</f>
        <v>70300</v>
      </c>
      <c r="V51" s="171">
        <f t="shared" ref="V51" si="113">V52+V53+V54+V55+V56+V57</f>
        <v>1300</v>
      </c>
      <c r="W51" s="171">
        <f t="shared" ref="W51" si="114">W52+W53+W54+W55+W56+W57</f>
        <v>0</v>
      </c>
      <c r="X51" s="171">
        <f t="shared" ref="X51" si="115">X52+X53+X54+X55+X56+X57</f>
        <v>55000</v>
      </c>
      <c r="Y51" s="171">
        <f t="shared" ref="Y51" si="116">Y52+Y53+Y54+Y55+Y56+Y57</f>
        <v>0</v>
      </c>
      <c r="Z51" s="172">
        <f t="shared" ref="Z51" si="117">Z52+Z53+Z54+Z55+Z56+Z57</f>
        <v>14000</v>
      </c>
      <c r="AA51" s="171">
        <f t="shared" ref="AA51" si="118">AA52+AA53+AA54+AA55+AA56+AA57</f>
        <v>0</v>
      </c>
      <c r="AB51" s="171">
        <f t="shared" ref="AB51" si="119">AB52+AB53+AB54+AB55+AB56+AB57</f>
        <v>0</v>
      </c>
      <c r="AC51" s="171">
        <f t="shared" ref="AC51" si="120">AC52+AC53+AC54+AC55+AC56+AC57</f>
        <v>0</v>
      </c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</row>
    <row r="52" spans="1:39" s="8" customFormat="1" hidden="1">
      <c r="A52" s="195">
        <v>3291</v>
      </c>
      <c r="B52" s="155" t="s">
        <v>107</v>
      </c>
      <c r="C52" s="205">
        <v>2000</v>
      </c>
      <c r="D52" s="144"/>
      <c r="E52" s="144"/>
      <c r="F52" s="141">
        <v>2000</v>
      </c>
      <c r="G52" s="144"/>
      <c r="H52" s="145"/>
      <c r="I52" s="144"/>
      <c r="J52" s="144"/>
      <c r="K52" s="144"/>
      <c r="L52" s="141">
        <v>2000</v>
      </c>
      <c r="M52" s="141"/>
      <c r="N52" s="141"/>
      <c r="O52" s="141">
        <v>2000</v>
      </c>
      <c r="P52" s="141"/>
      <c r="Q52" s="142"/>
      <c r="R52" s="144"/>
      <c r="S52" s="144"/>
      <c r="T52" s="144"/>
      <c r="U52" s="141">
        <v>2000</v>
      </c>
      <c r="V52" s="141"/>
      <c r="W52" s="141"/>
      <c r="X52" s="141">
        <v>2000</v>
      </c>
      <c r="Y52" s="141"/>
      <c r="Z52" s="142"/>
      <c r="AA52" s="144"/>
      <c r="AB52" s="144"/>
      <c r="AC52" s="144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</row>
    <row r="53" spans="1:39" s="8" customFormat="1" hidden="1">
      <c r="A53" s="195">
        <v>3292</v>
      </c>
      <c r="B53" s="154" t="s">
        <v>109</v>
      </c>
      <c r="C53" s="205">
        <v>14300</v>
      </c>
      <c r="D53" s="141">
        <v>1300</v>
      </c>
      <c r="E53" s="144"/>
      <c r="F53" s="141">
        <v>13000</v>
      </c>
      <c r="G53" s="144"/>
      <c r="H53" s="145"/>
      <c r="I53" s="144"/>
      <c r="J53" s="144"/>
      <c r="K53" s="144"/>
      <c r="L53" s="141">
        <v>14300</v>
      </c>
      <c r="M53" s="141">
        <v>1300</v>
      </c>
      <c r="N53" s="141"/>
      <c r="O53" s="141">
        <v>13000</v>
      </c>
      <c r="P53" s="141"/>
      <c r="Q53" s="142"/>
      <c r="R53" s="144"/>
      <c r="S53" s="144"/>
      <c r="T53" s="144"/>
      <c r="U53" s="141">
        <v>14300</v>
      </c>
      <c r="V53" s="141">
        <v>1300</v>
      </c>
      <c r="W53" s="141"/>
      <c r="X53" s="141">
        <v>13000</v>
      </c>
      <c r="Y53" s="141"/>
      <c r="Z53" s="142"/>
      <c r="AA53" s="144"/>
      <c r="AB53" s="144"/>
      <c r="AC53" s="144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</row>
    <row r="54" spans="1:39" s="8" customFormat="1" hidden="1">
      <c r="A54" s="195">
        <v>3293</v>
      </c>
      <c r="B54" s="154" t="s">
        <v>111</v>
      </c>
      <c r="C54" s="205">
        <v>20000</v>
      </c>
      <c r="D54" s="144"/>
      <c r="E54" s="144"/>
      <c r="F54" s="141">
        <v>20000</v>
      </c>
      <c r="G54" s="144"/>
      <c r="H54" s="145"/>
      <c r="I54" s="144"/>
      <c r="J54" s="144"/>
      <c r="K54" s="144"/>
      <c r="L54" s="141">
        <v>20000</v>
      </c>
      <c r="M54" s="141"/>
      <c r="N54" s="141"/>
      <c r="O54" s="141">
        <v>20000</v>
      </c>
      <c r="P54" s="141"/>
      <c r="Q54" s="142"/>
      <c r="R54" s="144"/>
      <c r="S54" s="144"/>
      <c r="T54" s="144"/>
      <c r="U54" s="141">
        <v>20000</v>
      </c>
      <c r="V54" s="141"/>
      <c r="W54" s="141"/>
      <c r="X54" s="141">
        <v>20000</v>
      </c>
      <c r="Y54" s="141"/>
      <c r="Z54" s="142"/>
      <c r="AA54" s="144"/>
      <c r="AB54" s="144"/>
      <c r="AC54" s="144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</row>
    <row r="55" spans="1:39" s="8" customFormat="1" hidden="1">
      <c r="A55" s="195">
        <v>3294</v>
      </c>
      <c r="B55" s="154" t="s">
        <v>348</v>
      </c>
      <c r="C55" s="205">
        <v>2000</v>
      </c>
      <c r="D55" s="144"/>
      <c r="E55" s="144"/>
      <c r="F55" s="141">
        <v>2000</v>
      </c>
      <c r="G55" s="144"/>
      <c r="H55" s="145"/>
      <c r="I55" s="144"/>
      <c r="J55" s="144"/>
      <c r="K55" s="144"/>
      <c r="L55" s="141">
        <v>2000</v>
      </c>
      <c r="M55" s="141"/>
      <c r="N55" s="141"/>
      <c r="O55" s="141">
        <v>2000</v>
      </c>
      <c r="P55" s="141"/>
      <c r="Q55" s="142"/>
      <c r="R55" s="144"/>
      <c r="S55" s="144"/>
      <c r="T55" s="144"/>
      <c r="U55" s="141">
        <v>2000</v>
      </c>
      <c r="V55" s="141"/>
      <c r="W55" s="141"/>
      <c r="X55" s="141">
        <v>2000</v>
      </c>
      <c r="Y55" s="141"/>
      <c r="Z55" s="142"/>
      <c r="AA55" s="144"/>
      <c r="AB55" s="144"/>
      <c r="AC55" s="144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</row>
    <row r="56" spans="1:39" s="8" customFormat="1" hidden="1">
      <c r="A56" s="195">
        <v>3295</v>
      </c>
      <c r="B56" s="154" t="s">
        <v>115</v>
      </c>
      <c r="C56" s="205">
        <v>17000</v>
      </c>
      <c r="D56" s="144"/>
      <c r="E56" s="144"/>
      <c r="F56" s="141">
        <v>3000</v>
      </c>
      <c r="G56" s="144"/>
      <c r="H56" s="142">
        <v>14000</v>
      </c>
      <c r="I56" s="144"/>
      <c r="J56" s="144"/>
      <c r="K56" s="144"/>
      <c r="L56" s="141">
        <v>17000</v>
      </c>
      <c r="M56" s="141"/>
      <c r="N56" s="141"/>
      <c r="O56" s="141">
        <v>3000</v>
      </c>
      <c r="P56" s="141"/>
      <c r="Q56" s="142">
        <v>14000</v>
      </c>
      <c r="R56" s="144"/>
      <c r="S56" s="144"/>
      <c r="T56" s="144"/>
      <c r="U56" s="141">
        <v>17000</v>
      </c>
      <c r="V56" s="141"/>
      <c r="W56" s="141"/>
      <c r="X56" s="141">
        <v>3000</v>
      </c>
      <c r="Y56" s="141"/>
      <c r="Z56" s="142">
        <v>14000</v>
      </c>
      <c r="AA56" s="144"/>
      <c r="AB56" s="144"/>
      <c r="AC56" s="144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</row>
    <row r="57" spans="1:39" s="8" customFormat="1" hidden="1">
      <c r="A57" s="195">
        <v>3299</v>
      </c>
      <c r="B57" s="154" t="s">
        <v>349</v>
      </c>
      <c r="C57" s="205">
        <v>15000</v>
      </c>
      <c r="D57" s="144"/>
      <c r="E57" s="144"/>
      <c r="F57" s="141">
        <v>15000</v>
      </c>
      <c r="G57" s="144"/>
      <c r="H57" s="145"/>
      <c r="I57" s="144"/>
      <c r="J57" s="144"/>
      <c r="K57" s="144"/>
      <c r="L57" s="141">
        <v>15000</v>
      </c>
      <c r="M57" s="141"/>
      <c r="N57" s="141"/>
      <c r="O57" s="141">
        <v>15000</v>
      </c>
      <c r="P57" s="141"/>
      <c r="Q57" s="142"/>
      <c r="R57" s="144"/>
      <c r="S57" s="144"/>
      <c r="T57" s="144"/>
      <c r="U57" s="141">
        <v>15000</v>
      </c>
      <c r="V57" s="141"/>
      <c r="W57" s="141"/>
      <c r="X57" s="141">
        <v>15000</v>
      </c>
      <c r="Y57" s="141"/>
      <c r="Z57" s="142"/>
      <c r="AA57" s="144"/>
      <c r="AB57" s="144"/>
      <c r="AC57" s="144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39" s="67" customFormat="1">
      <c r="A58" s="196">
        <v>34</v>
      </c>
      <c r="B58" s="206" t="s">
        <v>120</v>
      </c>
      <c r="C58" s="203">
        <f>C59</f>
        <v>6000</v>
      </c>
      <c r="D58" s="203">
        <f t="shared" ref="D58:K58" si="121">D59</f>
        <v>0</v>
      </c>
      <c r="E58" s="203">
        <f t="shared" si="121"/>
        <v>0</v>
      </c>
      <c r="F58" s="203">
        <f t="shared" si="121"/>
        <v>6000</v>
      </c>
      <c r="G58" s="203">
        <f t="shared" si="121"/>
        <v>0</v>
      </c>
      <c r="H58" s="203">
        <f t="shared" si="121"/>
        <v>0</v>
      </c>
      <c r="I58" s="203">
        <f t="shared" si="121"/>
        <v>0</v>
      </c>
      <c r="J58" s="203">
        <f t="shared" si="121"/>
        <v>0</v>
      </c>
      <c r="K58" s="203">
        <f t="shared" si="121"/>
        <v>0</v>
      </c>
      <c r="L58" s="203">
        <f t="shared" ref="L58" si="122">L59</f>
        <v>6000</v>
      </c>
      <c r="M58" s="203">
        <f t="shared" ref="M58" si="123">M59</f>
        <v>0</v>
      </c>
      <c r="N58" s="203">
        <f t="shared" ref="N58" si="124">N59</f>
        <v>0</v>
      </c>
      <c r="O58" s="203">
        <f t="shared" ref="O58" si="125">O59</f>
        <v>6000</v>
      </c>
      <c r="P58" s="203">
        <f t="shared" ref="P58" si="126">P59</f>
        <v>0</v>
      </c>
      <c r="Q58" s="203">
        <f t="shared" ref="Q58" si="127">Q59</f>
        <v>0</v>
      </c>
      <c r="R58" s="203">
        <f t="shared" ref="R58" si="128">R59</f>
        <v>0</v>
      </c>
      <c r="S58" s="203">
        <f t="shared" ref="S58:T58" si="129">S59</f>
        <v>0</v>
      </c>
      <c r="T58" s="203">
        <f t="shared" si="129"/>
        <v>0</v>
      </c>
      <c r="U58" s="203">
        <f t="shared" ref="U58" si="130">U59</f>
        <v>6000</v>
      </c>
      <c r="V58" s="203">
        <f t="shared" ref="V58" si="131">V59</f>
        <v>0</v>
      </c>
      <c r="W58" s="203">
        <f t="shared" ref="W58" si="132">W59</f>
        <v>0</v>
      </c>
      <c r="X58" s="203">
        <f t="shared" ref="X58" si="133">X59</f>
        <v>6000</v>
      </c>
      <c r="Y58" s="203">
        <f t="shared" ref="Y58" si="134">Y59</f>
        <v>0</v>
      </c>
      <c r="Z58" s="203">
        <f t="shared" ref="Z58" si="135">Z59</f>
        <v>0</v>
      </c>
      <c r="AA58" s="203">
        <f t="shared" ref="AA58" si="136">AA59</f>
        <v>0</v>
      </c>
      <c r="AB58" s="203">
        <f t="shared" ref="AB58" si="137">AB59</f>
        <v>0</v>
      </c>
      <c r="AC58" s="203">
        <f t="shared" ref="AC58" si="138">AC59</f>
        <v>0</v>
      </c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</row>
    <row r="59" spans="1:39" s="8" customFormat="1">
      <c r="A59" s="198">
        <v>343</v>
      </c>
      <c r="B59" s="223" t="s">
        <v>30</v>
      </c>
      <c r="C59" s="201">
        <f>C60+C62</f>
        <v>6000</v>
      </c>
      <c r="D59" s="201">
        <f t="shared" ref="D59:K59" si="139">D60+D62</f>
        <v>0</v>
      </c>
      <c r="E59" s="201">
        <f t="shared" si="139"/>
        <v>0</v>
      </c>
      <c r="F59" s="201">
        <f t="shared" si="139"/>
        <v>6000</v>
      </c>
      <c r="G59" s="201">
        <f t="shared" si="139"/>
        <v>0</v>
      </c>
      <c r="H59" s="203">
        <f t="shared" si="139"/>
        <v>0</v>
      </c>
      <c r="I59" s="201">
        <f t="shared" si="139"/>
        <v>0</v>
      </c>
      <c r="J59" s="201">
        <f t="shared" si="139"/>
        <v>0</v>
      </c>
      <c r="K59" s="201">
        <f t="shared" si="139"/>
        <v>0</v>
      </c>
      <c r="L59" s="201">
        <f t="shared" ref="L59" si="140">L60+L62</f>
        <v>6000</v>
      </c>
      <c r="M59" s="201">
        <f t="shared" ref="M59" si="141">M60+M62</f>
        <v>0</v>
      </c>
      <c r="N59" s="201">
        <f t="shared" ref="N59" si="142">N60+N62</f>
        <v>0</v>
      </c>
      <c r="O59" s="201">
        <f t="shared" ref="O59" si="143">O60+O62</f>
        <v>6000</v>
      </c>
      <c r="P59" s="201">
        <f t="shared" ref="P59" si="144">P60+P62</f>
        <v>0</v>
      </c>
      <c r="Q59" s="203">
        <f t="shared" ref="Q59" si="145">Q60+Q62</f>
        <v>0</v>
      </c>
      <c r="R59" s="201">
        <f t="shared" ref="R59" si="146">R60+R62</f>
        <v>0</v>
      </c>
      <c r="S59" s="201">
        <f t="shared" ref="S59" si="147">S60+S62</f>
        <v>0</v>
      </c>
      <c r="T59" s="201">
        <f t="shared" ref="T59" si="148">T60+T62</f>
        <v>0</v>
      </c>
      <c r="U59" s="201">
        <f t="shared" ref="U59" si="149">U60+U62</f>
        <v>6000</v>
      </c>
      <c r="V59" s="201">
        <f t="shared" ref="V59" si="150">V60+V62</f>
        <v>0</v>
      </c>
      <c r="W59" s="201">
        <f t="shared" ref="W59" si="151">W60+W62</f>
        <v>0</v>
      </c>
      <c r="X59" s="201">
        <f t="shared" ref="X59" si="152">X60+X62</f>
        <v>6000</v>
      </c>
      <c r="Y59" s="201">
        <f t="shared" ref="Y59" si="153">Y60+Y62</f>
        <v>0</v>
      </c>
      <c r="Z59" s="203">
        <f t="shared" ref="Z59" si="154">Z60+Z62</f>
        <v>0</v>
      </c>
      <c r="AA59" s="201">
        <f t="shared" ref="AA59" si="155">AA60+AA62</f>
        <v>0</v>
      </c>
      <c r="AB59" s="201">
        <f t="shared" ref="AB59" si="156">AB60+AB62</f>
        <v>0</v>
      </c>
      <c r="AC59" s="201">
        <f t="shared" ref="AC59" si="157">AC60+AC62</f>
        <v>0</v>
      </c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</row>
    <row r="60" spans="1:39" s="8" customFormat="1" hidden="1">
      <c r="A60" s="195">
        <v>3431</v>
      </c>
      <c r="B60" s="155" t="s">
        <v>127</v>
      </c>
      <c r="C60" s="205">
        <v>5600</v>
      </c>
      <c r="D60" s="141"/>
      <c r="E60" s="141"/>
      <c r="F60" s="141">
        <v>5600</v>
      </c>
      <c r="G60" s="144"/>
      <c r="H60" s="145"/>
      <c r="I60" s="144"/>
      <c r="J60" s="144"/>
      <c r="K60" s="144"/>
      <c r="L60" s="141">
        <v>5600</v>
      </c>
      <c r="M60" s="141"/>
      <c r="N60" s="141"/>
      <c r="O60" s="141">
        <v>5600</v>
      </c>
      <c r="P60" s="141"/>
      <c r="Q60" s="145"/>
      <c r="R60" s="144"/>
      <c r="S60" s="144"/>
      <c r="T60" s="144"/>
      <c r="U60" s="141">
        <v>5600</v>
      </c>
      <c r="V60" s="141"/>
      <c r="W60" s="141"/>
      <c r="X60" s="141">
        <v>5600</v>
      </c>
      <c r="Y60" s="141"/>
      <c r="Z60" s="145"/>
      <c r="AA60" s="144"/>
      <c r="AB60" s="144"/>
      <c r="AC60" s="144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</row>
    <row r="61" spans="1:39" s="8" customFormat="1" ht="22.8" hidden="1">
      <c r="A61" s="195">
        <v>3432</v>
      </c>
      <c r="B61" s="154" t="s">
        <v>129</v>
      </c>
      <c r="C61" s="205"/>
      <c r="D61" s="141"/>
      <c r="E61" s="141"/>
      <c r="F61" s="141"/>
      <c r="G61" s="144"/>
      <c r="H61" s="145"/>
      <c r="I61" s="144"/>
      <c r="J61" s="144"/>
      <c r="K61" s="144"/>
      <c r="L61" s="141"/>
      <c r="M61" s="141"/>
      <c r="N61" s="141"/>
      <c r="O61" s="141"/>
      <c r="P61" s="141"/>
      <c r="Q61" s="145"/>
      <c r="R61" s="144"/>
      <c r="S61" s="144"/>
      <c r="T61" s="144"/>
      <c r="U61" s="141"/>
      <c r="V61" s="141"/>
      <c r="W61" s="141"/>
      <c r="X61" s="141"/>
      <c r="Y61" s="141"/>
      <c r="Z61" s="145"/>
      <c r="AA61" s="144"/>
      <c r="AB61" s="144"/>
      <c r="AC61" s="144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</row>
    <row r="62" spans="1:39" s="8" customFormat="1" hidden="1">
      <c r="A62" s="195">
        <v>3433</v>
      </c>
      <c r="B62" s="154" t="s">
        <v>350</v>
      </c>
      <c r="C62" s="205">
        <v>400</v>
      </c>
      <c r="D62" s="141"/>
      <c r="E62" s="141"/>
      <c r="F62" s="141">
        <v>400</v>
      </c>
      <c r="G62" s="144"/>
      <c r="H62" s="145"/>
      <c r="I62" s="144"/>
      <c r="J62" s="144"/>
      <c r="K62" s="144"/>
      <c r="L62" s="141">
        <v>400</v>
      </c>
      <c r="M62" s="141"/>
      <c r="N62" s="141"/>
      <c r="O62" s="141">
        <v>400</v>
      </c>
      <c r="P62" s="141"/>
      <c r="Q62" s="145"/>
      <c r="R62" s="144"/>
      <c r="S62" s="144"/>
      <c r="T62" s="144"/>
      <c r="U62" s="141">
        <v>400</v>
      </c>
      <c r="V62" s="141"/>
      <c r="W62" s="141"/>
      <c r="X62" s="141">
        <v>400</v>
      </c>
      <c r="Y62" s="141"/>
      <c r="Z62" s="145"/>
      <c r="AA62" s="144"/>
      <c r="AB62" s="144"/>
      <c r="AC62" s="144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</row>
    <row r="63" spans="1:39" s="8" customFormat="1" ht="28.5" hidden="1" customHeight="1">
      <c r="A63" s="197" t="s">
        <v>39</v>
      </c>
      <c r="B63" s="207" t="s">
        <v>357</v>
      </c>
      <c r="C63" s="204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48"/>
      <c r="O63" s="148"/>
      <c r="P63" s="148"/>
      <c r="Q63" s="145"/>
      <c r="R63" s="148"/>
      <c r="S63" s="148"/>
      <c r="T63" s="148"/>
      <c r="U63" s="148"/>
      <c r="V63" s="148"/>
      <c r="W63" s="148"/>
      <c r="X63" s="148"/>
      <c r="Y63" s="148"/>
      <c r="Z63" s="145"/>
      <c r="AA63" s="148"/>
      <c r="AB63" s="148"/>
      <c r="AC63" s="148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</row>
    <row r="64" spans="1:39" s="21" customFormat="1" ht="26.4">
      <c r="A64" s="214">
        <v>4</v>
      </c>
      <c r="B64" s="215" t="s">
        <v>330</v>
      </c>
      <c r="C64" s="216">
        <f>C65</f>
        <v>119100</v>
      </c>
      <c r="D64" s="171">
        <f t="shared" ref="D64:AC64" si="158">D65</f>
        <v>0</v>
      </c>
      <c r="E64" s="171">
        <f t="shared" si="158"/>
        <v>10050</v>
      </c>
      <c r="F64" s="171">
        <f t="shared" si="158"/>
        <v>107750</v>
      </c>
      <c r="G64" s="171">
        <f t="shared" si="158"/>
        <v>0</v>
      </c>
      <c r="H64" s="172">
        <f t="shared" si="158"/>
        <v>0</v>
      </c>
      <c r="I64" s="171">
        <f t="shared" si="158"/>
        <v>0</v>
      </c>
      <c r="J64" s="171">
        <f t="shared" si="158"/>
        <v>1300</v>
      </c>
      <c r="K64" s="171">
        <f t="shared" si="158"/>
        <v>0</v>
      </c>
      <c r="L64" s="171">
        <f>L65</f>
        <v>119100</v>
      </c>
      <c r="M64" s="171">
        <f t="shared" si="158"/>
        <v>0</v>
      </c>
      <c r="N64" s="171">
        <f t="shared" si="158"/>
        <v>10050</v>
      </c>
      <c r="O64" s="171">
        <f t="shared" si="158"/>
        <v>107750</v>
      </c>
      <c r="P64" s="171">
        <f t="shared" si="158"/>
        <v>0</v>
      </c>
      <c r="Q64" s="172">
        <f t="shared" si="158"/>
        <v>0</v>
      </c>
      <c r="R64" s="171">
        <f t="shared" si="158"/>
        <v>0</v>
      </c>
      <c r="S64" s="171">
        <f t="shared" si="158"/>
        <v>1300</v>
      </c>
      <c r="T64" s="171">
        <f t="shared" si="158"/>
        <v>0</v>
      </c>
      <c r="U64" s="171">
        <f>U65</f>
        <v>119100</v>
      </c>
      <c r="V64" s="171">
        <f t="shared" si="158"/>
        <v>0</v>
      </c>
      <c r="W64" s="171">
        <f t="shared" si="158"/>
        <v>10050</v>
      </c>
      <c r="X64" s="171">
        <f t="shared" si="158"/>
        <v>107750</v>
      </c>
      <c r="Y64" s="171">
        <f t="shared" si="158"/>
        <v>0</v>
      </c>
      <c r="Z64" s="172">
        <f t="shared" si="158"/>
        <v>0</v>
      </c>
      <c r="AA64" s="171">
        <f t="shared" si="158"/>
        <v>0</v>
      </c>
      <c r="AB64" s="171">
        <f t="shared" si="158"/>
        <v>1300</v>
      </c>
      <c r="AC64" s="171">
        <f t="shared" si="158"/>
        <v>0</v>
      </c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</row>
    <row r="65" spans="1:39" s="221" customFormat="1" ht="26.4">
      <c r="A65" s="217">
        <v>42</v>
      </c>
      <c r="B65" s="218" t="s">
        <v>160</v>
      </c>
      <c r="C65" s="219">
        <f>C66+C75</f>
        <v>119100</v>
      </c>
      <c r="D65" s="219">
        <f t="shared" ref="D65:AB65" si="159">D66+D75</f>
        <v>0</v>
      </c>
      <c r="E65" s="219">
        <f t="shared" si="159"/>
        <v>10050</v>
      </c>
      <c r="F65" s="219">
        <f t="shared" si="159"/>
        <v>107750</v>
      </c>
      <c r="G65" s="219">
        <f t="shared" si="159"/>
        <v>0</v>
      </c>
      <c r="H65" s="219">
        <f t="shared" si="159"/>
        <v>0</v>
      </c>
      <c r="I65" s="219">
        <f t="shared" si="159"/>
        <v>0</v>
      </c>
      <c r="J65" s="219">
        <f t="shared" si="159"/>
        <v>1300</v>
      </c>
      <c r="K65" s="219">
        <f t="shared" si="159"/>
        <v>0</v>
      </c>
      <c r="L65" s="219">
        <f t="shared" si="159"/>
        <v>119100</v>
      </c>
      <c r="M65" s="219">
        <f t="shared" si="159"/>
        <v>0</v>
      </c>
      <c r="N65" s="219">
        <f t="shared" si="159"/>
        <v>10050</v>
      </c>
      <c r="O65" s="219">
        <f t="shared" si="159"/>
        <v>107750</v>
      </c>
      <c r="P65" s="219">
        <f t="shared" si="159"/>
        <v>0</v>
      </c>
      <c r="Q65" s="219">
        <f t="shared" si="159"/>
        <v>0</v>
      </c>
      <c r="R65" s="219">
        <f t="shared" si="159"/>
        <v>0</v>
      </c>
      <c r="S65" s="219">
        <f t="shared" si="159"/>
        <v>1300</v>
      </c>
      <c r="T65" s="219">
        <f t="shared" si="159"/>
        <v>0</v>
      </c>
      <c r="U65" s="219">
        <f t="shared" si="159"/>
        <v>119100</v>
      </c>
      <c r="V65" s="219">
        <f t="shared" si="159"/>
        <v>0</v>
      </c>
      <c r="W65" s="219">
        <f t="shared" si="159"/>
        <v>10050</v>
      </c>
      <c r="X65" s="219">
        <f t="shared" si="159"/>
        <v>107750</v>
      </c>
      <c r="Y65" s="219">
        <f t="shared" si="159"/>
        <v>0</v>
      </c>
      <c r="Z65" s="219">
        <f t="shared" si="159"/>
        <v>0</v>
      </c>
      <c r="AA65" s="219">
        <f t="shared" si="159"/>
        <v>0</v>
      </c>
      <c r="AB65" s="219">
        <f t="shared" si="159"/>
        <v>1300</v>
      </c>
      <c r="AC65" s="172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</row>
    <row r="66" spans="1:39" s="21" customFormat="1">
      <c r="A66" s="214">
        <v>422</v>
      </c>
      <c r="B66" s="224" t="s">
        <v>31</v>
      </c>
      <c r="C66" s="216">
        <f>C67+C68+C69+C70+C71+C72+C73</f>
        <v>116100</v>
      </c>
      <c r="D66" s="216">
        <f t="shared" ref="D66:K66" si="160">D67+D68+D69+D70+D71+D72+D73</f>
        <v>0</v>
      </c>
      <c r="E66" s="216">
        <f t="shared" si="160"/>
        <v>10050</v>
      </c>
      <c r="F66" s="216">
        <f t="shared" si="160"/>
        <v>104750</v>
      </c>
      <c r="G66" s="216">
        <f t="shared" si="160"/>
        <v>0</v>
      </c>
      <c r="H66" s="219">
        <f t="shared" si="160"/>
        <v>0</v>
      </c>
      <c r="I66" s="216">
        <f t="shared" si="160"/>
        <v>0</v>
      </c>
      <c r="J66" s="216">
        <f t="shared" si="160"/>
        <v>1300</v>
      </c>
      <c r="K66" s="216">
        <f t="shared" si="160"/>
        <v>0</v>
      </c>
      <c r="L66" s="216">
        <f t="shared" ref="L66" si="161">L67+L68+L69+L70+L71+L72+L73</f>
        <v>116100</v>
      </c>
      <c r="M66" s="216">
        <f t="shared" ref="M66" si="162">M67+M68+M69+M70+M71+M72+M73</f>
        <v>0</v>
      </c>
      <c r="N66" s="216">
        <f t="shared" ref="N66" si="163">N67+N68+N69+N70+N71+N72+N73</f>
        <v>10050</v>
      </c>
      <c r="O66" s="216">
        <f t="shared" ref="O66" si="164">O67+O68+O69+O70+O71+O72+O73</f>
        <v>104750</v>
      </c>
      <c r="P66" s="216">
        <f t="shared" ref="P66" si="165">P67+P68+P69+P70+P71+P72+P73</f>
        <v>0</v>
      </c>
      <c r="Q66" s="219">
        <f t="shared" ref="Q66" si="166">Q67+Q68+Q69+Q70+Q71+Q72+Q73</f>
        <v>0</v>
      </c>
      <c r="R66" s="216">
        <f t="shared" ref="R66" si="167">R67+R68+R69+R70+R71+R72+R73</f>
        <v>0</v>
      </c>
      <c r="S66" s="216">
        <f t="shared" ref="S66" si="168">S67+S68+S69+S70+S71+S72+S73</f>
        <v>1300</v>
      </c>
      <c r="T66" s="216">
        <f t="shared" ref="T66" si="169">T67+T68+T69+T70+T71+T72+T73</f>
        <v>0</v>
      </c>
      <c r="U66" s="216">
        <f t="shared" ref="U66" si="170">U67+U68+U69+U70+U71+U72+U73</f>
        <v>116100</v>
      </c>
      <c r="V66" s="216">
        <f t="shared" ref="V66" si="171">V67+V68+V69+V70+V71+V72+V73</f>
        <v>0</v>
      </c>
      <c r="W66" s="216">
        <f t="shared" ref="W66" si="172">W67+W68+W69+W70+W71+W72+W73</f>
        <v>10050</v>
      </c>
      <c r="X66" s="216">
        <f t="shared" ref="X66" si="173">X67+X68+X69+X70+X71+X72+X73</f>
        <v>104750</v>
      </c>
      <c r="Y66" s="216">
        <f t="shared" ref="Y66" si="174">Y67+Y68+Y69+Y70+Y71+Y72+Y73</f>
        <v>0</v>
      </c>
      <c r="Z66" s="219">
        <f t="shared" ref="Z66" si="175">Z67+Z68+Z69+Z70+Z71+Z72+Z73</f>
        <v>0</v>
      </c>
      <c r="AA66" s="216">
        <f t="shared" ref="AA66" si="176">AA67+AA68+AA69+AA70+AA71+AA72+AA73</f>
        <v>0</v>
      </c>
      <c r="AB66" s="216">
        <f t="shared" ref="AB66" si="177">AB67+AB68+AB69+AB70+AB71+AB72+AB73</f>
        <v>1300</v>
      </c>
      <c r="AC66" s="216">
        <f t="shared" ref="AC66" si="178">AC67+AC68+AC69+AC70+AC71+AC72+AC73</f>
        <v>0</v>
      </c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</row>
    <row r="67" spans="1:39" s="8" customFormat="1" hidden="1">
      <c r="A67" s="195">
        <v>4221</v>
      </c>
      <c r="B67" s="154" t="s">
        <v>167</v>
      </c>
      <c r="C67" s="205">
        <v>15000</v>
      </c>
      <c r="D67" s="141"/>
      <c r="E67" s="141"/>
      <c r="F67" s="141">
        <v>15000</v>
      </c>
      <c r="G67" s="141"/>
      <c r="H67" s="142"/>
      <c r="I67" s="141"/>
      <c r="J67" s="141"/>
      <c r="K67" s="144"/>
      <c r="L67" s="141">
        <v>15000</v>
      </c>
      <c r="M67" s="141"/>
      <c r="N67" s="141"/>
      <c r="O67" s="141">
        <v>15000</v>
      </c>
      <c r="P67" s="141"/>
      <c r="Q67" s="142"/>
      <c r="R67" s="141"/>
      <c r="S67" s="141"/>
      <c r="T67" s="144"/>
      <c r="U67" s="141">
        <v>15000</v>
      </c>
      <c r="V67" s="141"/>
      <c r="W67" s="141"/>
      <c r="X67" s="141">
        <v>15000</v>
      </c>
      <c r="Y67" s="141"/>
      <c r="Z67" s="142"/>
      <c r="AA67" s="141"/>
      <c r="AB67" s="141"/>
      <c r="AC67" s="141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</row>
    <row r="68" spans="1:39" s="8" customFormat="1" hidden="1">
      <c r="A68" s="195">
        <v>4222</v>
      </c>
      <c r="B68" s="154" t="s">
        <v>169</v>
      </c>
      <c r="C68" s="205">
        <v>3000</v>
      </c>
      <c r="D68" s="141"/>
      <c r="E68" s="141"/>
      <c r="F68" s="141">
        <v>3000</v>
      </c>
      <c r="G68" s="141"/>
      <c r="H68" s="142"/>
      <c r="I68" s="141"/>
      <c r="J68" s="141"/>
      <c r="K68" s="144"/>
      <c r="L68" s="141">
        <v>3000</v>
      </c>
      <c r="M68" s="141"/>
      <c r="N68" s="141"/>
      <c r="O68" s="141">
        <v>3000</v>
      </c>
      <c r="P68" s="141"/>
      <c r="Q68" s="142"/>
      <c r="R68" s="141"/>
      <c r="S68" s="141"/>
      <c r="T68" s="144"/>
      <c r="U68" s="141">
        <v>3000</v>
      </c>
      <c r="V68" s="141"/>
      <c r="W68" s="141"/>
      <c r="X68" s="141">
        <v>3000</v>
      </c>
      <c r="Y68" s="141"/>
      <c r="Z68" s="142"/>
      <c r="AA68" s="141"/>
      <c r="AB68" s="141"/>
      <c r="AC68" s="141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</row>
    <row r="69" spans="1:39" s="8" customFormat="1" hidden="1">
      <c r="A69" s="195">
        <v>4223</v>
      </c>
      <c r="B69" s="154" t="s">
        <v>171</v>
      </c>
      <c r="C69" s="205">
        <v>1000</v>
      </c>
      <c r="D69" s="141"/>
      <c r="E69" s="141"/>
      <c r="F69" s="141">
        <v>1000</v>
      </c>
      <c r="G69" s="141"/>
      <c r="H69" s="142"/>
      <c r="I69" s="141"/>
      <c r="J69" s="141"/>
      <c r="K69" s="144"/>
      <c r="L69" s="141">
        <v>1000</v>
      </c>
      <c r="M69" s="141"/>
      <c r="N69" s="141"/>
      <c r="O69" s="141">
        <v>1000</v>
      </c>
      <c r="P69" s="141"/>
      <c r="Q69" s="142"/>
      <c r="R69" s="141"/>
      <c r="S69" s="141"/>
      <c r="T69" s="144"/>
      <c r="U69" s="141">
        <v>1000</v>
      </c>
      <c r="V69" s="141"/>
      <c r="W69" s="141"/>
      <c r="X69" s="141">
        <v>1000</v>
      </c>
      <c r="Y69" s="141"/>
      <c r="Z69" s="142"/>
      <c r="AA69" s="141"/>
      <c r="AB69" s="141"/>
      <c r="AC69" s="141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</row>
    <row r="70" spans="1:39" s="8" customFormat="1" hidden="1">
      <c r="A70" s="195">
        <v>4224</v>
      </c>
      <c r="B70" s="154" t="s">
        <v>173</v>
      </c>
      <c r="C70" s="205">
        <v>1000</v>
      </c>
      <c r="D70" s="141"/>
      <c r="E70" s="141"/>
      <c r="F70" s="141">
        <v>1000</v>
      </c>
      <c r="G70" s="141"/>
      <c r="H70" s="142"/>
      <c r="I70" s="141"/>
      <c r="J70" s="141"/>
      <c r="K70" s="144"/>
      <c r="L70" s="141">
        <v>1000</v>
      </c>
      <c r="M70" s="141"/>
      <c r="N70" s="141"/>
      <c r="O70" s="141">
        <v>1000</v>
      </c>
      <c r="P70" s="141"/>
      <c r="Q70" s="142"/>
      <c r="R70" s="141"/>
      <c r="S70" s="141"/>
      <c r="T70" s="144"/>
      <c r="U70" s="141">
        <v>1000</v>
      </c>
      <c r="V70" s="141"/>
      <c r="W70" s="141"/>
      <c r="X70" s="141">
        <v>1000</v>
      </c>
      <c r="Y70" s="141"/>
      <c r="Z70" s="142"/>
      <c r="AA70" s="141"/>
      <c r="AB70" s="141"/>
      <c r="AC70" s="141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</row>
    <row r="71" spans="1:39" s="8" customFormat="1" hidden="1">
      <c r="A71" s="195">
        <v>4225</v>
      </c>
      <c r="B71" s="154" t="s">
        <v>351</v>
      </c>
      <c r="C71" s="205">
        <v>2000</v>
      </c>
      <c r="D71" s="141"/>
      <c r="E71" s="141"/>
      <c r="F71" s="141">
        <v>2000</v>
      </c>
      <c r="G71" s="141"/>
      <c r="H71" s="142"/>
      <c r="I71" s="141"/>
      <c r="J71" s="141"/>
      <c r="K71" s="144"/>
      <c r="L71" s="141">
        <v>2000</v>
      </c>
      <c r="M71" s="141"/>
      <c r="N71" s="141"/>
      <c r="O71" s="141">
        <v>2000</v>
      </c>
      <c r="P71" s="141"/>
      <c r="Q71" s="142"/>
      <c r="R71" s="141"/>
      <c r="S71" s="141"/>
      <c r="T71" s="144"/>
      <c r="U71" s="141">
        <v>2000</v>
      </c>
      <c r="V71" s="141"/>
      <c r="W71" s="141"/>
      <c r="X71" s="141">
        <v>2000</v>
      </c>
      <c r="Y71" s="141"/>
      <c r="Z71" s="142"/>
      <c r="AA71" s="141"/>
      <c r="AB71" s="141"/>
      <c r="AC71" s="141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</row>
    <row r="72" spans="1:39" s="8" customFormat="1" hidden="1">
      <c r="A72" s="195">
        <v>4226</v>
      </c>
      <c r="B72" s="154" t="s">
        <v>177</v>
      </c>
      <c r="C72" s="205">
        <v>5000</v>
      </c>
      <c r="D72" s="141"/>
      <c r="E72" s="141"/>
      <c r="F72" s="141">
        <v>5000</v>
      </c>
      <c r="G72" s="141"/>
      <c r="H72" s="142"/>
      <c r="I72" s="141"/>
      <c r="J72" s="141"/>
      <c r="K72" s="144"/>
      <c r="L72" s="141">
        <v>5000</v>
      </c>
      <c r="M72" s="141"/>
      <c r="N72" s="141"/>
      <c r="O72" s="141">
        <v>5000</v>
      </c>
      <c r="P72" s="141"/>
      <c r="Q72" s="142"/>
      <c r="R72" s="141"/>
      <c r="S72" s="141"/>
      <c r="T72" s="144"/>
      <c r="U72" s="141">
        <v>5000</v>
      </c>
      <c r="V72" s="141"/>
      <c r="W72" s="141"/>
      <c r="X72" s="141">
        <v>5000</v>
      </c>
      <c r="Y72" s="141"/>
      <c r="Z72" s="142"/>
      <c r="AA72" s="141"/>
      <c r="AB72" s="141"/>
      <c r="AC72" s="141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</row>
    <row r="73" spans="1:39" s="8" customFormat="1" hidden="1">
      <c r="A73" s="195">
        <v>4227</v>
      </c>
      <c r="B73" s="155" t="s">
        <v>48</v>
      </c>
      <c r="C73" s="205">
        <v>89100</v>
      </c>
      <c r="D73" s="141"/>
      <c r="E73" s="141">
        <v>10050</v>
      </c>
      <c r="F73" s="141">
        <v>77750</v>
      </c>
      <c r="G73" s="141"/>
      <c r="H73" s="142"/>
      <c r="I73" s="141"/>
      <c r="J73" s="141">
        <v>1300</v>
      </c>
      <c r="K73" s="144"/>
      <c r="L73" s="141">
        <v>89100</v>
      </c>
      <c r="M73" s="141"/>
      <c r="N73" s="141">
        <v>10050</v>
      </c>
      <c r="O73" s="141">
        <v>77750</v>
      </c>
      <c r="P73" s="141"/>
      <c r="Q73" s="142"/>
      <c r="R73" s="141"/>
      <c r="S73" s="141">
        <v>1300</v>
      </c>
      <c r="T73" s="144"/>
      <c r="U73" s="141">
        <v>89100</v>
      </c>
      <c r="V73" s="141"/>
      <c r="W73" s="141">
        <v>10050</v>
      </c>
      <c r="X73" s="141">
        <v>77750</v>
      </c>
      <c r="Y73" s="141"/>
      <c r="Z73" s="142"/>
      <c r="AA73" s="141"/>
      <c r="AB73" s="141">
        <v>1300</v>
      </c>
      <c r="AC73" s="141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</row>
    <row r="74" spans="1:39" s="8" customFormat="1" hidden="1">
      <c r="A74" s="195">
        <v>4231</v>
      </c>
      <c r="B74" s="154" t="s">
        <v>182</v>
      </c>
      <c r="C74" s="201"/>
      <c r="D74" s="144"/>
      <c r="E74" s="144"/>
      <c r="F74" s="144"/>
      <c r="G74" s="144"/>
      <c r="H74" s="145"/>
      <c r="I74" s="144"/>
      <c r="J74" s="144"/>
      <c r="K74" s="144"/>
      <c r="L74" s="144"/>
      <c r="M74" s="144"/>
      <c r="N74" s="144"/>
      <c r="O74" s="144"/>
      <c r="P74" s="144"/>
      <c r="Q74" s="145"/>
      <c r="R74" s="144"/>
      <c r="S74" s="144"/>
      <c r="T74" s="144"/>
      <c r="U74" s="141"/>
      <c r="V74" s="141"/>
      <c r="W74" s="141"/>
      <c r="X74" s="141"/>
      <c r="Y74" s="141"/>
      <c r="Z74" s="142"/>
      <c r="AA74" s="141"/>
      <c r="AB74" s="141"/>
      <c r="AC74" s="141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</row>
    <row r="75" spans="1:39" s="8" customFormat="1">
      <c r="A75" s="225" t="s">
        <v>183</v>
      </c>
      <c r="B75" s="226" t="s">
        <v>352</v>
      </c>
      <c r="C75" s="201">
        <f>C76</f>
        <v>3000</v>
      </c>
      <c r="D75" s="201">
        <f t="shared" ref="D75:K75" si="179">D76</f>
        <v>0</v>
      </c>
      <c r="E75" s="201">
        <f t="shared" si="179"/>
        <v>0</v>
      </c>
      <c r="F75" s="201">
        <f t="shared" si="179"/>
        <v>3000</v>
      </c>
      <c r="G75" s="201">
        <f t="shared" si="179"/>
        <v>0</v>
      </c>
      <c r="H75" s="203">
        <f t="shared" si="179"/>
        <v>0</v>
      </c>
      <c r="I75" s="201">
        <f t="shared" si="179"/>
        <v>0</v>
      </c>
      <c r="J75" s="201">
        <f t="shared" si="179"/>
        <v>0</v>
      </c>
      <c r="K75" s="201">
        <f t="shared" si="179"/>
        <v>0</v>
      </c>
      <c r="L75" s="201">
        <f t="shared" ref="L75" si="180">L76</f>
        <v>3000</v>
      </c>
      <c r="M75" s="201">
        <f t="shared" ref="M75" si="181">M76</f>
        <v>0</v>
      </c>
      <c r="N75" s="201">
        <f t="shared" ref="N75" si="182">N76</f>
        <v>0</v>
      </c>
      <c r="O75" s="201">
        <f t="shared" ref="O75" si="183">O76</f>
        <v>3000</v>
      </c>
      <c r="P75" s="201">
        <f t="shared" ref="P75" si="184">P76</f>
        <v>0</v>
      </c>
      <c r="Q75" s="203">
        <f t="shared" ref="Q75" si="185">Q76</f>
        <v>0</v>
      </c>
      <c r="R75" s="201">
        <f t="shared" ref="R75" si="186">R76</f>
        <v>0</v>
      </c>
      <c r="S75" s="201">
        <f t="shared" ref="S75" si="187">S76</f>
        <v>0</v>
      </c>
      <c r="T75" s="201">
        <f t="shared" ref="T75" si="188">T76</f>
        <v>0</v>
      </c>
      <c r="U75" s="201">
        <f t="shared" ref="U75" si="189">U76</f>
        <v>3000</v>
      </c>
      <c r="V75" s="201">
        <f t="shared" ref="V75" si="190">V76</f>
        <v>0</v>
      </c>
      <c r="W75" s="201">
        <f t="shared" ref="W75" si="191">W76</f>
        <v>0</v>
      </c>
      <c r="X75" s="201">
        <f t="shared" ref="X75" si="192">X76</f>
        <v>3000</v>
      </c>
      <c r="Y75" s="201">
        <f t="shared" ref="Y75" si="193">Y76</f>
        <v>0</v>
      </c>
      <c r="Z75" s="203">
        <f t="shared" ref="Z75" si="194">Z76</f>
        <v>0</v>
      </c>
      <c r="AA75" s="201">
        <f t="shared" ref="AA75" si="195">AA76</f>
        <v>0</v>
      </c>
      <c r="AB75" s="201">
        <f t="shared" ref="AB75" si="196">AB76</f>
        <v>0</v>
      </c>
      <c r="AC75" s="201">
        <f t="shared" ref="AC75" si="197">AC76</f>
        <v>0</v>
      </c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</row>
    <row r="76" spans="1:39" s="8" customFormat="1" hidden="1">
      <c r="A76" s="195">
        <v>4241</v>
      </c>
      <c r="B76" s="154" t="s">
        <v>352</v>
      </c>
      <c r="C76" s="205">
        <v>3000</v>
      </c>
      <c r="D76" s="141"/>
      <c r="E76" s="141"/>
      <c r="F76" s="141">
        <v>3000</v>
      </c>
      <c r="G76" s="144"/>
      <c r="H76" s="145"/>
      <c r="I76" s="144"/>
      <c r="J76" s="144"/>
      <c r="K76" s="144"/>
      <c r="L76" s="141">
        <v>3000</v>
      </c>
      <c r="M76" s="141"/>
      <c r="N76" s="141"/>
      <c r="O76" s="141">
        <v>3000</v>
      </c>
      <c r="P76" s="144"/>
      <c r="Q76" s="145"/>
      <c r="R76" s="144"/>
      <c r="S76" s="144"/>
      <c r="T76" s="144"/>
      <c r="U76" s="141">
        <v>3000</v>
      </c>
      <c r="V76" s="141"/>
      <c r="W76" s="141"/>
      <c r="X76" s="141">
        <v>3000</v>
      </c>
      <c r="Y76" s="141"/>
      <c r="Z76" s="142"/>
      <c r="AA76" s="141"/>
      <c r="AB76" s="141"/>
      <c r="AC76" s="141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</row>
    <row r="77" spans="1:39" s="8" customFormat="1" ht="28.5" hidden="1" customHeight="1">
      <c r="A77" s="197" t="s">
        <v>39</v>
      </c>
      <c r="B77" s="207" t="s">
        <v>358</v>
      </c>
      <c r="C77" s="204"/>
      <c r="D77" s="148"/>
      <c r="E77" s="148"/>
      <c r="F77" s="148"/>
      <c r="G77" s="148"/>
      <c r="H77" s="145"/>
      <c r="I77" s="148"/>
      <c r="J77" s="148"/>
      <c r="K77" s="148"/>
      <c r="L77" s="148"/>
      <c r="M77" s="148"/>
      <c r="N77" s="148"/>
      <c r="O77" s="148"/>
      <c r="P77" s="148"/>
      <c r="Q77" s="145"/>
      <c r="R77" s="148"/>
      <c r="S77" s="148"/>
      <c r="T77" s="148"/>
      <c r="U77" s="156"/>
      <c r="V77" s="156"/>
      <c r="W77" s="156"/>
      <c r="X77" s="156"/>
      <c r="Y77" s="156"/>
      <c r="Z77" s="142"/>
      <c r="AA77" s="156"/>
      <c r="AB77" s="156"/>
      <c r="AC77" s="15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</row>
    <row r="78" spans="1:39" s="8" customFormat="1" hidden="1">
      <c r="A78" s="195">
        <v>4511</v>
      </c>
      <c r="B78" s="154" t="s">
        <v>49</v>
      </c>
      <c r="C78" s="201"/>
      <c r="D78" s="144"/>
      <c r="E78" s="144"/>
      <c r="F78" s="144"/>
      <c r="G78" s="144"/>
      <c r="H78" s="145"/>
      <c r="I78" s="144"/>
      <c r="J78" s="144"/>
      <c r="K78" s="144"/>
      <c r="L78" s="144"/>
      <c r="M78" s="144"/>
      <c r="N78" s="144"/>
      <c r="O78" s="144"/>
      <c r="P78" s="144"/>
      <c r="Q78" s="145"/>
      <c r="R78" s="144"/>
      <c r="S78" s="144"/>
      <c r="T78" s="144"/>
      <c r="U78" s="141"/>
      <c r="V78" s="141"/>
      <c r="W78" s="141"/>
      <c r="X78" s="141"/>
      <c r="Y78" s="141"/>
      <c r="Z78" s="142"/>
      <c r="AA78" s="141"/>
      <c r="AB78" s="141"/>
      <c r="AC78" s="141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</row>
    <row r="79" spans="1:39" s="8" customFormat="1">
      <c r="A79" s="212"/>
      <c r="B79" s="213"/>
      <c r="C79" s="201"/>
      <c r="D79" s="144"/>
      <c r="E79" s="144"/>
      <c r="F79" s="144"/>
      <c r="G79" s="144"/>
      <c r="H79" s="145"/>
      <c r="I79" s="144"/>
      <c r="J79" s="144"/>
      <c r="K79" s="144"/>
      <c r="L79" s="144"/>
      <c r="M79" s="144"/>
      <c r="N79" s="144"/>
      <c r="O79" s="144"/>
      <c r="P79" s="144"/>
      <c r="Q79" s="145"/>
      <c r="R79" s="144"/>
      <c r="S79" s="144"/>
      <c r="T79" s="144"/>
      <c r="U79" s="141"/>
      <c r="V79" s="141"/>
      <c r="W79" s="141"/>
      <c r="X79" s="141"/>
      <c r="Y79" s="141"/>
      <c r="Z79" s="142"/>
      <c r="AA79" s="141"/>
      <c r="AB79" s="141"/>
      <c r="AC79" s="141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</row>
    <row r="80" spans="1:39" s="21" customFormat="1" ht="39.6">
      <c r="A80" s="189" t="s">
        <v>367</v>
      </c>
      <c r="B80" s="232" t="s">
        <v>369</v>
      </c>
      <c r="C80" s="216">
        <f t="shared" ref="C80:T80" si="198">C161+C201</f>
        <v>41160</v>
      </c>
      <c r="D80" s="171">
        <f t="shared" si="198"/>
        <v>16360</v>
      </c>
      <c r="E80" s="171">
        <f t="shared" si="198"/>
        <v>0</v>
      </c>
      <c r="F80" s="171">
        <f t="shared" si="198"/>
        <v>24800</v>
      </c>
      <c r="G80" s="171">
        <f t="shared" si="198"/>
        <v>0</v>
      </c>
      <c r="H80" s="172">
        <f t="shared" si="198"/>
        <v>0</v>
      </c>
      <c r="I80" s="171">
        <f t="shared" si="198"/>
        <v>0</v>
      </c>
      <c r="J80" s="171">
        <f t="shared" si="198"/>
        <v>0</v>
      </c>
      <c r="K80" s="171">
        <f t="shared" si="198"/>
        <v>0</v>
      </c>
      <c r="L80" s="171">
        <f t="shared" si="198"/>
        <v>41160</v>
      </c>
      <c r="M80" s="171">
        <f t="shared" si="198"/>
        <v>16360</v>
      </c>
      <c r="N80" s="171">
        <f t="shared" si="198"/>
        <v>0</v>
      </c>
      <c r="O80" s="171">
        <f t="shared" si="198"/>
        <v>24800</v>
      </c>
      <c r="P80" s="171">
        <f t="shared" si="198"/>
        <v>0</v>
      </c>
      <c r="Q80" s="172">
        <f t="shared" si="198"/>
        <v>0</v>
      </c>
      <c r="R80" s="171">
        <f t="shared" si="198"/>
        <v>0</v>
      </c>
      <c r="S80" s="171">
        <f t="shared" si="198"/>
        <v>0</v>
      </c>
      <c r="T80" s="171">
        <f t="shared" si="198"/>
        <v>0</v>
      </c>
      <c r="U80" s="171">
        <f t="shared" ref="U80:AC80" si="199">U161+U201</f>
        <v>41160</v>
      </c>
      <c r="V80" s="171">
        <f t="shared" si="199"/>
        <v>16360</v>
      </c>
      <c r="W80" s="171">
        <f t="shared" si="199"/>
        <v>0</v>
      </c>
      <c r="X80" s="171">
        <f t="shared" si="199"/>
        <v>24800</v>
      </c>
      <c r="Y80" s="171">
        <f t="shared" si="199"/>
        <v>0</v>
      </c>
      <c r="Z80" s="172">
        <f t="shared" si="199"/>
        <v>0</v>
      </c>
      <c r="AA80" s="171">
        <f t="shared" si="199"/>
        <v>0</v>
      </c>
      <c r="AB80" s="171">
        <f t="shared" si="199"/>
        <v>0</v>
      </c>
      <c r="AC80" s="171">
        <f t="shared" si="199"/>
        <v>0</v>
      </c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</row>
    <row r="81" spans="1:39" s="8" customFormat="1" ht="12.75" hidden="1" customHeight="1">
      <c r="A81" s="197" t="s">
        <v>38</v>
      </c>
      <c r="B81" s="208" t="s">
        <v>353</v>
      </c>
      <c r="C81" s="204"/>
      <c r="D81" s="148"/>
      <c r="E81" s="148"/>
      <c r="F81" s="148"/>
      <c r="G81" s="148"/>
      <c r="H81" s="145"/>
      <c r="I81" s="148"/>
      <c r="J81" s="148"/>
      <c r="K81" s="148"/>
      <c r="L81" s="148"/>
      <c r="M81" s="148"/>
      <c r="N81" s="148"/>
      <c r="O81" s="148"/>
      <c r="P81" s="148"/>
      <c r="Q81" s="145"/>
      <c r="R81" s="148"/>
      <c r="S81" s="148"/>
      <c r="T81" s="148"/>
      <c r="U81" s="148"/>
      <c r="V81" s="148"/>
      <c r="W81" s="148"/>
      <c r="X81" s="148"/>
      <c r="Y81" s="148"/>
      <c r="Z81" s="145"/>
      <c r="AA81" s="148"/>
      <c r="AB81" s="148"/>
      <c r="AC81" s="148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</row>
    <row r="82" spans="1:39" s="8" customFormat="1" hidden="1">
      <c r="A82" s="198">
        <v>3</v>
      </c>
      <c r="B82" s="209" t="s">
        <v>344</v>
      </c>
      <c r="C82" s="201"/>
      <c r="D82" s="144"/>
      <c r="E82" s="144"/>
      <c r="F82" s="144"/>
      <c r="G82" s="144"/>
      <c r="H82" s="145"/>
      <c r="I82" s="144"/>
      <c r="J82" s="144"/>
      <c r="K82" s="144"/>
      <c r="L82" s="144"/>
      <c r="M82" s="144"/>
      <c r="N82" s="144"/>
      <c r="O82" s="144"/>
      <c r="P82" s="144"/>
      <c r="Q82" s="145"/>
      <c r="R82" s="144"/>
      <c r="S82" s="144"/>
      <c r="T82" s="144"/>
      <c r="U82" s="144"/>
      <c r="V82" s="144"/>
      <c r="W82" s="144"/>
      <c r="X82" s="144"/>
      <c r="Y82" s="144"/>
      <c r="Z82" s="145"/>
      <c r="AA82" s="144"/>
      <c r="AB82" s="144"/>
      <c r="AC82" s="144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</row>
    <row r="83" spans="1:39" s="67" customFormat="1" hidden="1">
      <c r="A83" s="196">
        <v>31</v>
      </c>
      <c r="B83" s="206" t="s">
        <v>21</v>
      </c>
      <c r="C83" s="203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</row>
    <row r="84" spans="1:39" hidden="1">
      <c r="A84" s="210">
        <v>3111</v>
      </c>
      <c r="B84" s="211" t="s">
        <v>345</v>
      </c>
      <c r="C84" s="205"/>
      <c r="D84" s="141"/>
      <c r="E84" s="141"/>
      <c r="F84" s="141"/>
      <c r="G84" s="141"/>
      <c r="H84" s="142"/>
      <c r="I84" s="141"/>
      <c r="J84" s="141"/>
      <c r="K84" s="141"/>
      <c r="L84" s="141"/>
      <c r="M84" s="141"/>
      <c r="N84" s="141"/>
      <c r="O84" s="141"/>
      <c r="P84" s="141"/>
      <c r="Q84" s="142"/>
      <c r="R84" s="141"/>
      <c r="S84" s="141"/>
      <c r="T84" s="141"/>
      <c r="U84" s="141"/>
      <c r="V84" s="141"/>
      <c r="W84" s="141"/>
      <c r="X84" s="141"/>
      <c r="Y84" s="141"/>
      <c r="Z84" s="142"/>
      <c r="AA84" s="141"/>
      <c r="AB84" s="141"/>
      <c r="AC84" s="141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</row>
    <row r="85" spans="1:39" hidden="1">
      <c r="A85" s="210">
        <v>3113</v>
      </c>
      <c r="B85" s="211" t="s">
        <v>57</v>
      </c>
      <c r="C85" s="205"/>
      <c r="D85" s="141"/>
      <c r="E85" s="141"/>
      <c r="F85" s="141"/>
      <c r="G85" s="141"/>
      <c r="H85" s="142"/>
      <c r="I85" s="141"/>
      <c r="J85" s="141"/>
      <c r="K85" s="141"/>
      <c r="L85" s="141"/>
      <c r="M85" s="141"/>
      <c r="N85" s="141"/>
      <c r="O85" s="141"/>
      <c r="P85" s="141"/>
      <c r="Q85" s="142"/>
      <c r="R85" s="141"/>
      <c r="S85" s="141"/>
      <c r="T85" s="141"/>
      <c r="U85" s="141"/>
      <c r="V85" s="141"/>
      <c r="W85" s="141"/>
      <c r="X85" s="141"/>
      <c r="Y85" s="141"/>
      <c r="Z85" s="142"/>
      <c r="AA85" s="141"/>
      <c r="AB85" s="141"/>
      <c r="AC85" s="141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</row>
    <row r="86" spans="1:39" hidden="1">
      <c r="A86" s="210">
        <v>3114</v>
      </c>
      <c r="B86" s="211" t="s">
        <v>59</v>
      </c>
      <c r="C86" s="205"/>
      <c r="D86" s="141"/>
      <c r="E86" s="141"/>
      <c r="F86" s="141"/>
      <c r="G86" s="141"/>
      <c r="H86" s="142"/>
      <c r="I86" s="141"/>
      <c r="J86" s="141"/>
      <c r="K86" s="141"/>
      <c r="L86" s="141"/>
      <c r="M86" s="141"/>
      <c r="N86" s="141"/>
      <c r="O86" s="141"/>
      <c r="P86" s="141"/>
      <c r="Q86" s="142"/>
      <c r="R86" s="141"/>
      <c r="S86" s="141"/>
      <c r="T86" s="141"/>
      <c r="U86" s="141"/>
      <c r="V86" s="141"/>
      <c r="W86" s="141"/>
      <c r="X86" s="141"/>
      <c r="Y86" s="141"/>
      <c r="Z86" s="142"/>
      <c r="AA86" s="141"/>
      <c r="AB86" s="141"/>
      <c r="AC86" s="141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</row>
    <row r="87" spans="1:39" hidden="1">
      <c r="A87" s="210">
        <v>3121</v>
      </c>
      <c r="B87" s="211" t="s">
        <v>23</v>
      </c>
      <c r="C87" s="205"/>
      <c r="D87" s="141"/>
      <c r="E87" s="141"/>
      <c r="F87" s="141"/>
      <c r="G87" s="141"/>
      <c r="H87" s="142"/>
      <c r="I87" s="141"/>
      <c r="J87" s="141"/>
      <c r="K87" s="141"/>
      <c r="L87" s="141"/>
      <c r="M87" s="141"/>
      <c r="N87" s="141"/>
      <c r="O87" s="141"/>
      <c r="P87" s="141"/>
      <c r="Q87" s="142"/>
      <c r="R87" s="141"/>
      <c r="S87" s="141"/>
      <c r="T87" s="141"/>
      <c r="U87" s="141"/>
      <c r="V87" s="141"/>
      <c r="W87" s="141"/>
      <c r="X87" s="141"/>
      <c r="Y87" s="141"/>
      <c r="Z87" s="142"/>
      <c r="AA87" s="141"/>
      <c r="AB87" s="141"/>
      <c r="AC87" s="141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</row>
    <row r="88" spans="1:39" hidden="1">
      <c r="A88" s="210">
        <v>3131</v>
      </c>
      <c r="B88" s="211" t="s">
        <v>346</v>
      </c>
      <c r="C88" s="205"/>
      <c r="D88" s="141"/>
      <c r="E88" s="141"/>
      <c r="F88" s="141"/>
      <c r="G88" s="141"/>
      <c r="H88" s="142"/>
      <c r="I88" s="141"/>
      <c r="J88" s="141"/>
      <c r="K88" s="141"/>
      <c r="L88" s="141"/>
      <c r="M88" s="141"/>
      <c r="N88" s="141"/>
      <c r="O88" s="141"/>
      <c r="P88" s="141"/>
      <c r="Q88" s="142"/>
      <c r="R88" s="141"/>
      <c r="S88" s="141"/>
      <c r="T88" s="141"/>
      <c r="U88" s="141"/>
      <c r="V88" s="141"/>
      <c r="W88" s="141"/>
      <c r="X88" s="141"/>
      <c r="Y88" s="141"/>
      <c r="Z88" s="142"/>
      <c r="AA88" s="141"/>
      <c r="AB88" s="141"/>
      <c r="AC88" s="141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</row>
    <row r="89" spans="1:39" ht="26.4" hidden="1">
      <c r="A89" s="210">
        <v>3132</v>
      </c>
      <c r="B89" s="211" t="s">
        <v>44</v>
      </c>
      <c r="C89" s="205"/>
      <c r="D89" s="141"/>
      <c r="E89" s="141"/>
      <c r="F89" s="141"/>
      <c r="G89" s="141"/>
      <c r="H89" s="142"/>
      <c r="I89" s="141"/>
      <c r="J89" s="141"/>
      <c r="K89" s="141"/>
      <c r="L89" s="141"/>
      <c r="M89" s="141"/>
      <c r="N89" s="141"/>
      <c r="O89" s="141"/>
      <c r="P89" s="141"/>
      <c r="Q89" s="142"/>
      <c r="R89" s="141"/>
      <c r="S89" s="141"/>
      <c r="T89" s="141"/>
      <c r="U89" s="141"/>
      <c r="V89" s="141"/>
      <c r="W89" s="141"/>
      <c r="X89" s="141"/>
      <c r="Y89" s="141"/>
      <c r="Z89" s="142"/>
      <c r="AA89" s="141"/>
      <c r="AB89" s="141"/>
      <c r="AC89" s="141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</row>
    <row r="90" spans="1:39" ht="22.8" hidden="1">
      <c r="A90" s="195">
        <v>3133</v>
      </c>
      <c r="B90" s="154" t="s">
        <v>45</v>
      </c>
      <c r="C90" s="205"/>
      <c r="D90" s="141"/>
      <c r="E90" s="141"/>
      <c r="F90" s="141"/>
      <c r="G90" s="141"/>
      <c r="H90" s="142"/>
      <c r="I90" s="141"/>
      <c r="J90" s="141"/>
      <c r="K90" s="141"/>
      <c r="L90" s="141"/>
      <c r="M90" s="141"/>
      <c r="N90" s="141"/>
      <c r="O90" s="141"/>
      <c r="P90" s="141"/>
      <c r="Q90" s="142"/>
      <c r="R90" s="141"/>
      <c r="S90" s="141"/>
      <c r="T90" s="141"/>
      <c r="U90" s="141"/>
      <c r="V90" s="141"/>
      <c r="W90" s="141"/>
      <c r="X90" s="141"/>
      <c r="Y90" s="141"/>
      <c r="Z90" s="142"/>
      <c r="AA90" s="141"/>
      <c r="AB90" s="141"/>
      <c r="AC90" s="141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</row>
    <row r="91" spans="1:39" s="67" customFormat="1" hidden="1">
      <c r="A91" s="196">
        <v>32</v>
      </c>
      <c r="B91" s="206" t="s">
        <v>25</v>
      </c>
      <c r="C91" s="203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</row>
    <row r="92" spans="1:39" s="8" customFormat="1" hidden="1">
      <c r="A92" s="195">
        <v>3211</v>
      </c>
      <c r="B92" s="154" t="s">
        <v>66</v>
      </c>
      <c r="C92" s="201"/>
      <c r="D92" s="144"/>
      <c r="E92" s="144"/>
      <c r="F92" s="144"/>
      <c r="G92" s="144"/>
      <c r="H92" s="145"/>
      <c r="I92" s="144"/>
      <c r="J92" s="144"/>
      <c r="K92" s="144"/>
      <c r="L92" s="144"/>
      <c r="M92" s="144"/>
      <c r="N92" s="144"/>
      <c r="O92" s="144"/>
      <c r="P92" s="144"/>
      <c r="Q92" s="145"/>
      <c r="R92" s="144"/>
      <c r="S92" s="144"/>
      <c r="T92" s="144"/>
      <c r="U92" s="144"/>
      <c r="V92" s="144"/>
      <c r="W92" s="144"/>
      <c r="X92" s="144"/>
      <c r="Y92" s="144"/>
      <c r="Z92" s="145"/>
      <c r="AA92" s="144"/>
      <c r="AB92" s="144"/>
      <c r="AC92" s="144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</row>
    <row r="93" spans="1:39" s="8" customFormat="1" ht="22.8" hidden="1">
      <c r="A93" s="195">
        <v>3212</v>
      </c>
      <c r="B93" s="154" t="s">
        <v>68</v>
      </c>
      <c r="C93" s="201"/>
      <c r="D93" s="144"/>
      <c r="E93" s="144"/>
      <c r="F93" s="144"/>
      <c r="G93" s="144"/>
      <c r="H93" s="145"/>
      <c r="I93" s="144"/>
      <c r="J93" s="144"/>
      <c r="K93" s="144"/>
      <c r="L93" s="144"/>
      <c r="M93" s="144"/>
      <c r="N93" s="144"/>
      <c r="O93" s="144"/>
      <c r="P93" s="144"/>
      <c r="Q93" s="145"/>
      <c r="R93" s="144"/>
      <c r="S93" s="144"/>
      <c r="T93" s="144"/>
      <c r="U93" s="144"/>
      <c r="V93" s="144"/>
      <c r="W93" s="144"/>
      <c r="X93" s="144"/>
      <c r="Y93" s="144"/>
      <c r="Z93" s="145"/>
      <c r="AA93" s="144"/>
      <c r="AB93" s="144"/>
      <c r="AC93" s="144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</row>
    <row r="94" spans="1:39" s="8" customFormat="1" hidden="1">
      <c r="A94" s="195">
        <v>3213</v>
      </c>
      <c r="B94" s="154" t="s">
        <v>70</v>
      </c>
      <c r="C94" s="201"/>
      <c r="D94" s="144"/>
      <c r="E94" s="144"/>
      <c r="F94" s="144"/>
      <c r="G94" s="144"/>
      <c r="H94" s="145"/>
      <c r="I94" s="144"/>
      <c r="J94" s="144"/>
      <c r="K94" s="144"/>
      <c r="L94" s="144"/>
      <c r="M94" s="144"/>
      <c r="N94" s="144"/>
      <c r="O94" s="144"/>
      <c r="P94" s="144"/>
      <c r="Q94" s="145"/>
      <c r="R94" s="144"/>
      <c r="S94" s="144"/>
      <c r="T94" s="144"/>
      <c r="U94" s="144"/>
      <c r="V94" s="144"/>
      <c r="W94" s="144"/>
      <c r="X94" s="144"/>
      <c r="Y94" s="144"/>
      <c r="Z94" s="145"/>
      <c r="AA94" s="144"/>
      <c r="AB94" s="144"/>
      <c r="AC94" s="144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</row>
    <row r="95" spans="1:39" s="8" customFormat="1" hidden="1">
      <c r="A95" s="195">
        <v>3214</v>
      </c>
      <c r="B95" s="154" t="s">
        <v>72</v>
      </c>
      <c r="C95" s="201"/>
      <c r="D95" s="144"/>
      <c r="E95" s="144"/>
      <c r="F95" s="144"/>
      <c r="G95" s="144"/>
      <c r="H95" s="145"/>
      <c r="I95" s="144"/>
      <c r="J95" s="144"/>
      <c r="K95" s="144"/>
      <c r="L95" s="144"/>
      <c r="M95" s="144"/>
      <c r="N95" s="144"/>
      <c r="O95" s="144"/>
      <c r="P95" s="144"/>
      <c r="Q95" s="145"/>
      <c r="R95" s="144"/>
      <c r="S95" s="144"/>
      <c r="T95" s="144"/>
      <c r="U95" s="144"/>
      <c r="V95" s="144"/>
      <c r="W95" s="144"/>
      <c r="X95" s="144"/>
      <c r="Y95" s="144"/>
      <c r="Z95" s="145"/>
      <c r="AA95" s="144"/>
      <c r="AB95" s="144"/>
      <c r="AC95" s="144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</row>
    <row r="96" spans="1:39" s="8" customFormat="1" hidden="1">
      <c r="A96" s="195">
        <v>3221</v>
      </c>
      <c r="B96" s="154" t="s">
        <v>46</v>
      </c>
      <c r="C96" s="201"/>
      <c r="D96" s="144"/>
      <c r="E96" s="144"/>
      <c r="F96" s="144"/>
      <c r="G96" s="144"/>
      <c r="H96" s="145"/>
      <c r="I96" s="144"/>
      <c r="J96" s="144"/>
      <c r="K96" s="144"/>
      <c r="L96" s="144"/>
      <c r="M96" s="144"/>
      <c r="N96" s="144"/>
      <c r="O96" s="144"/>
      <c r="P96" s="144"/>
      <c r="Q96" s="145"/>
      <c r="R96" s="144"/>
      <c r="S96" s="144"/>
      <c r="T96" s="144"/>
      <c r="U96" s="144"/>
      <c r="V96" s="144"/>
      <c r="W96" s="144"/>
      <c r="X96" s="144"/>
      <c r="Y96" s="144"/>
      <c r="Z96" s="145"/>
      <c r="AA96" s="144"/>
      <c r="AB96" s="144"/>
      <c r="AC96" s="144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</row>
    <row r="97" spans="1:39" s="8" customFormat="1" hidden="1">
      <c r="A97" s="195">
        <v>3222</v>
      </c>
      <c r="B97" s="154" t="s">
        <v>47</v>
      </c>
      <c r="C97" s="201"/>
      <c r="D97" s="144"/>
      <c r="E97" s="144"/>
      <c r="F97" s="144"/>
      <c r="G97" s="144"/>
      <c r="H97" s="145"/>
      <c r="I97" s="144"/>
      <c r="J97" s="144"/>
      <c r="K97" s="144"/>
      <c r="L97" s="144"/>
      <c r="M97" s="144"/>
      <c r="N97" s="144"/>
      <c r="O97" s="144"/>
      <c r="P97" s="144"/>
      <c r="Q97" s="145"/>
      <c r="R97" s="144"/>
      <c r="S97" s="144"/>
      <c r="T97" s="144"/>
      <c r="U97" s="144"/>
      <c r="V97" s="144"/>
      <c r="W97" s="144"/>
      <c r="X97" s="144"/>
      <c r="Y97" s="144"/>
      <c r="Z97" s="145"/>
      <c r="AA97" s="144"/>
      <c r="AB97" s="144"/>
      <c r="AC97" s="144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</row>
    <row r="98" spans="1:39" s="8" customFormat="1" hidden="1">
      <c r="A98" s="195">
        <v>3223</v>
      </c>
      <c r="B98" s="154" t="s">
        <v>77</v>
      </c>
      <c r="C98" s="201"/>
      <c r="D98" s="144"/>
      <c r="E98" s="144"/>
      <c r="F98" s="144"/>
      <c r="G98" s="144"/>
      <c r="H98" s="145"/>
      <c r="I98" s="144"/>
      <c r="J98" s="144"/>
      <c r="K98" s="144"/>
      <c r="L98" s="144"/>
      <c r="M98" s="144"/>
      <c r="N98" s="144"/>
      <c r="O98" s="144"/>
      <c r="P98" s="144"/>
      <c r="Q98" s="145"/>
      <c r="R98" s="144"/>
      <c r="S98" s="144"/>
      <c r="T98" s="144"/>
      <c r="U98" s="144"/>
      <c r="V98" s="144"/>
      <c r="W98" s="144"/>
      <c r="X98" s="144"/>
      <c r="Y98" s="144"/>
      <c r="Z98" s="145"/>
      <c r="AA98" s="144"/>
      <c r="AB98" s="144"/>
      <c r="AC98" s="144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</row>
    <row r="99" spans="1:39" s="8" customFormat="1" ht="22.8" hidden="1">
      <c r="A99" s="195">
        <v>3224</v>
      </c>
      <c r="B99" s="154" t="s">
        <v>79</v>
      </c>
      <c r="C99" s="201"/>
      <c r="D99" s="144"/>
      <c r="E99" s="144"/>
      <c r="F99" s="144"/>
      <c r="G99" s="144"/>
      <c r="H99" s="145"/>
      <c r="I99" s="144"/>
      <c r="J99" s="144"/>
      <c r="K99" s="144"/>
      <c r="L99" s="144"/>
      <c r="M99" s="144"/>
      <c r="N99" s="144"/>
      <c r="O99" s="144"/>
      <c r="P99" s="144"/>
      <c r="Q99" s="145"/>
      <c r="R99" s="144"/>
      <c r="S99" s="144"/>
      <c r="T99" s="144"/>
      <c r="U99" s="144"/>
      <c r="V99" s="144"/>
      <c r="W99" s="144"/>
      <c r="X99" s="144"/>
      <c r="Y99" s="144"/>
      <c r="Z99" s="145"/>
      <c r="AA99" s="144"/>
      <c r="AB99" s="144"/>
      <c r="AC99" s="144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</row>
    <row r="100" spans="1:39" hidden="1">
      <c r="A100" s="195">
        <v>3225</v>
      </c>
      <c r="B100" s="154" t="s">
        <v>81</v>
      </c>
      <c r="C100" s="205"/>
      <c r="D100" s="141"/>
      <c r="E100" s="141"/>
      <c r="F100" s="141"/>
      <c r="G100" s="141"/>
      <c r="H100" s="142"/>
      <c r="I100" s="141"/>
      <c r="J100" s="141"/>
      <c r="K100" s="141"/>
      <c r="L100" s="141"/>
      <c r="M100" s="141"/>
      <c r="N100" s="141"/>
      <c r="O100" s="141"/>
      <c r="P100" s="141"/>
      <c r="Q100" s="142"/>
      <c r="R100" s="141"/>
      <c r="S100" s="141"/>
      <c r="T100" s="141"/>
      <c r="U100" s="141"/>
      <c r="V100" s="141"/>
      <c r="W100" s="141"/>
      <c r="X100" s="141"/>
      <c r="Y100" s="141"/>
      <c r="Z100" s="142"/>
      <c r="AA100" s="141"/>
      <c r="AB100" s="141"/>
      <c r="AC100" s="141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</row>
    <row r="101" spans="1:39" hidden="1">
      <c r="A101" s="195">
        <v>3227</v>
      </c>
      <c r="B101" s="154" t="s">
        <v>83</v>
      </c>
      <c r="C101" s="205"/>
      <c r="D101" s="141"/>
      <c r="E101" s="141"/>
      <c r="F101" s="141"/>
      <c r="G101" s="141"/>
      <c r="H101" s="142"/>
      <c r="I101" s="141"/>
      <c r="J101" s="141"/>
      <c r="K101" s="141"/>
      <c r="L101" s="141"/>
      <c r="M101" s="141"/>
      <c r="N101" s="141"/>
      <c r="O101" s="141"/>
      <c r="P101" s="141"/>
      <c r="Q101" s="142"/>
      <c r="R101" s="141"/>
      <c r="S101" s="141"/>
      <c r="T101" s="141"/>
      <c r="U101" s="141"/>
      <c r="V101" s="141"/>
      <c r="W101" s="141"/>
      <c r="X101" s="141"/>
      <c r="Y101" s="141"/>
      <c r="Z101" s="142"/>
      <c r="AA101" s="141"/>
      <c r="AB101" s="141"/>
      <c r="AC101" s="141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</row>
    <row r="102" spans="1:39" s="8" customFormat="1" hidden="1">
      <c r="A102" s="195">
        <v>3231</v>
      </c>
      <c r="B102" s="154" t="s">
        <v>86</v>
      </c>
      <c r="C102" s="201"/>
      <c r="D102" s="144"/>
      <c r="E102" s="144"/>
      <c r="F102" s="144"/>
      <c r="G102" s="144"/>
      <c r="H102" s="145"/>
      <c r="I102" s="144"/>
      <c r="J102" s="144"/>
      <c r="K102" s="144"/>
      <c r="L102" s="144"/>
      <c r="M102" s="144"/>
      <c r="N102" s="144"/>
      <c r="O102" s="144"/>
      <c r="P102" s="144"/>
      <c r="Q102" s="145"/>
      <c r="R102" s="144"/>
      <c r="S102" s="144"/>
      <c r="T102" s="144"/>
      <c r="U102" s="144"/>
      <c r="V102" s="144"/>
      <c r="W102" s="144"/>
      <c r="X102" s="144"/>
      <c r="Y102" s="144"/>
      <c r="Z102" s="145"/>
      <c r="AA102" s="144"/>
      <c r="AB102" s="144"/>
      <c r="AC102" s="144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</row>
    <row r="103" spans="1:39" s="8" customFormat="1" hidden="1">
      <c r="A103" s="195">
        <v>3232</v>
      </c>
      <c r="B103" s="154" t="s">
        <v>50</v>
      </c>
      <c r="C103" s="201"/>
      <c r="D103" s="144"/>
      <c r="E103" s="144"/>
      <c r="F103" s="144"/>
      <c r="G103" s="144"/>
      <c r="H103" s="145"/>
      <c r="I103" s="144"/>
      <c r="J103" s="144"/>
      <c r="K103" s="144"/>
      <c r="L103" s="144"/>
      <c r="M103" s="144"/>
      <c r="N103" s="144"/>
      <c r="O103" s="144"/>
      <c r="P103" s="144"/>
      <c r="Q103" s="145"/>
      <c r="R103" s="144"/>
      <c r="S103" s="144"/>
      <c r="T103" s="144"/>
      <c r="U103" s="144"/>
      <c r="V103" s="144"/>
      <c r="W103" s="144"/>
      <c r="X103" s="144"/>
      <c r="Y103" s="144"/>
      <c r="Z103" s="145"/>
      <c r="AA103" s="144"/>
      <c r="AB103" s="144"/>
      <c r="AC103" s="144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</row>
    <row r="104" spans="1:39" s="8" customFormat="1" hidden="1">
      <c r="A104" s="195">
        <v>3233</v>
      </c>
      <c r="B104" s="154" t="s">
        <v>89</v>
      </c>
      <c r="C104" s="201"/>
      <c r="D104" s="144"/>
      <c r="E104" s="144"/>
      <c r="F104" s="144"/>
      <c r="G104" s="144"/>
      <c r="H104" s="145"/>
      <c r="I104" s="144"/>
      <c r="J104" s="144"/>
      <c r="K104" s="144"/>
      <c r="L104" s="144"/>
      <c r="M104" s="144"/>
      <c r="N104" s="144"/>
      <c r="O104" s="144"/>
      <c r="P104" s="144"/>
      <c r="Q104" s="145"/>
      <c r="R104" s="144"/>
      <c r="S104" s="144"/>
      <c r="T104" s="144"/>
      <c r="U104" s="144"/>
      <c r="V104" s="144"/>
      <c r="W104" s="144"/>
      <c r="X104" s="144"/>
      <c r="Y104" s="144"/>
      <c r="Z104" s="145"/>
      <c r="AA104" s="144"/>
      <c r="AB104" s="144"/>
      <c r="AC104" s="144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</row>
    <row r="105" spans="1:39" s="8" customFormat="1" hidden="1">
      <c r="A105" s="195">
        <v>3234</v>
      </c>
      <c r="B105" s="154" t="s">
        <v>91</v>
      </c>
      <c r="C105" s="201"/>
      <c r="D105" s="144"/>
      <c r="E105" s="144"/>
      <c r="F105" s="144"/>
      <c r="G105" s="144"/>
      <c r="H105" s="145"/>
      <c r="I105" s="144"/>
      <c r="J105" s="144"/>
      <c r="K105" s="144"/>
      <c r="L105" s="144"/>
      <c r="M105" s="144"/>
      <c r="N105" s="144"/>
      <c r="O105" s="144"/>
      <c r="P105" s="144"/>
      <c r="Q105" s="145"/>
      <c r="R105" s="144"/>
      <c r="S105" s="144"/>
      <c r="T105" s="144"/>
      <c r="U105" s="144"/>
      <c r="V105" s="144"/>
      <c r="W105" s="144"/>
      <c r="X105" s="144"/>
      <c r="Y105" s="144"/>
      <c r="Z105" s="145"/>
      <c r="AA105" s="144"/>
      <c r="AB105" s="144"/>
      <c r="AC105" s="144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</row>
    <row r="106" spans="1:39" s="8" customFormat="1" hidden="1">
      <c r="A106" s="195">
        <v>3235</v>
      </c>
      <c r="B106" s="154" t="s">
        <v>93</v>
      </c>
      <c r="C106" s="201"/>
      <c r="D106" s="144"/>
      <c r="E106" s="144"/>
      <c r="F106" s="144"/>
      <c r="G106" s="144"/>
      <c r="H106" s="145"/>
      <c r="I106" s="144"/>
      <c r="J106" s="144"/>
      <c r="K106" s="144"/>
      <c r="L106" s="144"/>
      <c r="M106" s="144"/>
      <c r="N106" s="144"/>
      <c r="O106" s="144"/>
      <c r="P106" s="144"/>
      <c r="Q106" s="145"/>
      <c r="R106" s="144"/>
      <c r="S106" s="144"/>
      <c r="T106" s="144"/>
      <c r="U106" s="144"/>
      <c r="V106" s="144"/>
      <c r="W106" s="144"/>
      <c r="X106" s="144"/>
      <c r="Y106" s="144"/>
      <c r="Z106" s="145"/>
      <c r="AA106" s="144"/>
      <c r="AB106" s="144"/>
      <c r="AC106" s="144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</row>
    <row r="107" spans="1:39" s="8" customFormat="1" hidden="1">
      <c r="A107" s="195">
        <v>3236</v>
      </c>
      <c r="B107" s="154" t="s">
        <v>95</v>
      </c>
      <c r="C107" s="201"/>
      <c r="D107" s="144"/>
      <c r="E107" s="144"/>
      <c r="F107" s="144"/>
      <c r="G107" s="144"/>
      <c r="H107" s="145"/>
      <c r="I107" s="144"/>
      <c r="J107" s="144"/>
      <c r="K107" s="144"/>
      <c r="L107" s="144"/>
      <c r="M107" s="144"/>
      <c r="N107" s="144"/>
      <c r="O107" s="144"/>
      <c r="P107" s="144"/>
      <c r="Q107" s="145"/>
      <c r="R107" s="144"/>
      <c r="S107" s="144"/>
      <c r="T107" s="144"/>
      <c r="U107" s="144"/>
      <c r="V107" s="144"/>
      <c r="W107" s="144"/>
      <c r="X107" s="144"/>
      <c r="Y107" s="144"/>
      <c r="Z107" s="145"/>
      <c r="AA107" s="144"/>
      <c r="AB107" s="144"/>
      <c r="AC107" s="144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</row>
    <row r="108" spans="1:39" s="8" customFormat="1" hidden="1">
      <c r="A108" s="195">
        <v>3237</v>
      </c>
      <c r="B108" s="154" t="s">
        <v>97</v>
      </c>
      <c r="C108" s="201"/>
      <c r="D108" s="144"/>
      <c r="E108" s="144"/>
      <c r="F108" s="144"/>
      <c r="G108" s="144"/>
      <c r="H108" s="145"/>
      <c r="I108" s="144"/>
      <c r="J108" s="144"/>
      <c r="K108" s="144"/>
      <c r="L108" s="144"/>
      <c r="M108" s="144"/>
      <c r="N108" s="144"/>
      <c r="O108" s="144"/>
      <c r="P108" s="144"/>
      <c r="Q108" s="145"/>
      <c r="R108" s="144"/>
      <c r="S108" s="144"/>
      <c r="T108" s="144"/>
      <c r="U108" s="144"/>
      <c r="V108" s="144"/>
      <c r="W108" s="144"/>
      <c r="X108" s="144"/>
      <c r="Y108" s="144"/>
      <c r="Z108" s="145"/>
      <c r="AA108" s="144"/>
      <c r="AB108" s="144"/>
      <c r="AC108" s="144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</row>
    <row r="109" spans="1:39" s="8" customFormat="1" hidden="1">
      <c r="A109" s="195">
        <v>3238</v>
      </c>
      <c r="B109" s="154" t="s">
        <v>99</v>
      </c>
      <c r="C109" s="201"/>
      <c r="D109" s="144"/>
      <c r="E109" s="144"/>
      <c r="F109" s="144"/>
      <c r="G109" s="144"/>
      <c r="H109" s="145"/>
      <c r="I109" s="144"/>
      <c r="J109" s="144"/>
      <c r="K109" s="144"/>
      <c r="L109" s="144"/>
      <c r="M109" s="144"/>
      <c r="N109" s="144"/>
      <c r="O109" s="144"/>
      <c r="P109" s="144"/>
      <c r="Q109" s="145"/>
      <c r="R109" s="144"/>
      <c r="S109" s="144"/>
      <c r="T109" s="144"/>
      <c r="U109" s="144"/>
      <c r="V109" s="144"/>
      <c r="W109" s="144"/>
      <c r="X109" s="144"/>
      <c r="Y109" s="144"/>
      <c r="Z109" s="145"/>
      <c r="AA109" s="144"/>
      <c r="AB109" s="144"/>
      <c r="AC109" s="144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</row>
    <row r="110" spans="1:39" hidden="1">
      <c r="A110" s="195">
        <v>3239</v>
      </c>
      <c r="B110" s="154" t="s">
        <v>101</v>
      </c>
      <c r="C110" s="205"/>
      <c r="D110" s="141"/>
      <c r="E110" s="141"/>
      <c r="F110" s="141"/>
      <c r="G110" s="141"/>
      <c r="H110" s="142"/>
      <c r="I110" s="141"/>
      <c r="J110" s="141"/>
      <c r="K110" s="141"/>
      <c r="L110" s="141"/>
      <c r="M110" s="141"/>
      <c r="N110" s="141"/>
      <c r="O110" s="141"/>
      <c r="P110" s="141"/>
      <c r="Q110" s="142"/>
      <c r="R110" s="141"/>
      <c r="S110" s="141"/>
      <c r="T110" s="141"/>
      <c r="U110" s="141"/>
      <c r="V110" s="141"/>
      <c r="W110" s="141"/>
      <c r="X110" s="141"/>
      <c r="Y110" s="141"/>
      <c r="Z110" s="142"/>
      <c r="AA110" s="141"/>
      <c r="AB110" s="141"/>
      <c r="AC110" s="141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</row>
    <row r="111" spans="1:39" s="8" customFormat="1" ht="22.8" hidden="1">
      <c r="A111" s="195">
        <v>3241</v>
      </c>
      <c r="B111" s="154" t="s">
        <v>103</v>
      </c>
      <c r="C111" s="201"/>
      <c r="D111" s="144"/>
      <c r="E111" s="144"/>
      <c r="F111" s="144"/>
      <c r="G111" s="144"/>
      <c r="H111" s="145"/>
      <c r="I111" s="144"/>
      <c r="J111" s="144"/>
      <c r="K111" s="144"/>
      <c r="L111" s="144"/>
      <c r="M111" s="144"/>
      <c r="N111" s="144"/>
      <c r="O111" s="144"/>
      <c r="P111" s="144"/>
      <c r="Q111" s="145"/>
      <c r="R111" s="144"/>
      <c r="S111" s="144"/>
      <c r="T111" s="144"/>
      <c r="U111" s="144"/>
      <c r="V111" s="144"/>
      <c r="W111" s="144"/>
      <c r="X111" s="144"/>
      <c r="Y111" s="144"/>
      <c r="Z111" s="145"/>
      <c r="AA111" s="144"/>
      <c r="AB111" s="144"/>
      <c r="AC111" s="144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</row>
    <row r="112" spans="1:39" s="8" customFormat="1" hidden="1">
      <c r="A112" s="195">
        <v>3291</v>
      </c>
      <c r="B112" s="155" t="s">
        <v>107</v>
      </c>
      <c r="C112" s="201"/>
      <c r="D112" s="144"/>
      <c r="E112" s="144"/>
      <c r="F112" s="144"/>
      <c r="G112" s="144"/>
      <c r="H112" s="145"/>
      <c r="I112" s="144"/>
      <c r="J112" s="144"/>
      <c r="K112" s="144"/>
      <c r="L112" s="144"/>
      <c r="M112" s="144"/>
      <c r="N112" s="144"/>
      <c r="O112" s="144"/>
      <c r="P112" s="144"/>
      <c r="Q112" s="145"/>
      <c r="R112" s="144"/>
      <c r="S112" s="144"/>
      <c r="T112" s="144"/>
      <c r="U112" s="144"/>
      <c r="V112" s="144"/>
      <c r="W112" s="144"/>
      <c r="X112" s="144"/>
      <c r="Y112" s="144"/>
      <c r="Z112" s="145"/>
      <c r="AA112" s="144"/>
      <c r="AB112" s="144"/>
      <c r="AC112" s="144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</row>
    <row r="113" spans="1:39" s="8" customFormat="1" hidden="1">
      <c r="A113" s="195">
        <v>3292</v>
      </c>
      <c r="B113" s="154" t="s">
        <v>109</v>
      </c>
      <c r="C113" s="201"/>
      <c r="D113" s="144"/>
      <c r="E113" s="144"/>
      <c r="F113" s="144"/>
      <c r="G113" s="144"/>
      <c r="H113" s="145"/>
      <c r="I113" s="144"/>
      <c r="J113" s="144"/>
      <c r="K113" s="144"/>
      <c r="L113" s="144"/>
      <c r="M113" s="144"/>
      <c r="N113" s="144"/>
      <c r="O113" s="144"/>
      <c r="P113" s="144"/>
      <c r="Q113" s="145"/>
      <c r="R113" s="144"/>
      <c r="S113" s="144"/>
      <c r="T113" s="144"/>
      <c r="U113" s="144"/>
      <c r="V113" s="144"/>
      <c r="W113" s="144"/>
      <c r="X113" s="144"/>
      <c r="Y113" s="144"/>
      <c r="Z113" s="145"/>
      <c r="AA113" s="144"/>
      <c r="AB113" s="144"/>
      <c r="AC113" s="144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</row>
    <row r="114" spans="1:39" s="8" customFormat="1" hidden="1">
      <c r="A114" s="195">
        <v>3293</v>
      </c>
      <c r="B114" s="154" t="s">
        <v>111</v>
      </c>
      <c r="C114" s="201"/>
      <c r="D114" s="144"/>
      <c r="E114" s="144"/>
      <c r="F114" s="144"/>
      <c r="G114" s="144"/>
      <c r="H114" s="145"/>
      <c r="I114" s="144"/>
      <c r="J114" s="144"/>
      <c r="K114" s="144"/>
      <c r="L114" s="144"/>
      <c r="M114" s="144"/>
      <c r="N114" s="144"/>
      <c r="O114" s="144"/>
      <c r="P114" s="144"/>
      <c r="Q114" s="145"/>
      <c r="R114" s="144"/>
      <c r="S114" s="144"/>
      <c r="T114" s="144"/>
      <c r="U114" s="144"/>
      <c r="V114" s="144"/>
      <c r="W114" s="144"/>
      <c r="X114" s="144"/>
      <c r="Y114" s="144"/>
      <c r="Z114" s="145"/>
      <c r="AA114" s="144"/>
      <c r="AB114" s="144"/>
      <c r="AC114" s="144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</row>
    <row r="115" spans="1:39" s="8" customFormat="1" hidden="1">
      <c r="A115" s="195">
        <v>3294</v>
      </c>
      <c r="B115" s="154" t="s">
        <v>348</v>
      </c>
      <c r="C115" s="201"/>
      <c r="D115" s="144"/>
      <c r="E115" s="144"/>
      <c r="F115" s="144"/>
      <c r="G115" s="144"/>
      <c r="H115" s="145"/>
      <c r="I115" s="144"/>
      <c r="J115" s="144"/>
      <c r="K115" s="144"/>
      <c r="L115" s="144"/>
      <c r="M115" s="144"/>
      <c r="N115" s="144"/>
      <c r="O115" s="144"/>
      <c r="P115" s="144"/>
      <c r="Q115" s="145"/>
      <c r="R115" s="144"/>
      <c r="S115" s="144"/>
      <c r="T115" s="144"/>
      <c r="U115" s="144"/>
      <c r="V115" s="144"/>
      <c r="W115" s="144"/>
      <c r="X115" s="144"/>
      <c r="Y115" s="144"/>
      <c r="Z115" s="145"/>
      <c r="AA115" s="144"/>
      <c r="AB115" s="144"/>
      <c r="AC115" s="144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</row>
    <row r="116" spans="1:39" s="8" customFormat="1" hidden="1">
      <c r="A116" s="195">
        <v>3295</v>
      </c>
      <c r="B116" s="154" t="s">
        <v>115</v>
      </c>
      <c r="C116" s="201"/>
      <c r="D116" s="144"/>
      <c r="E116" s="144"/>
      <c r="F116" s="144"/>
      <c r="G116" s="144"/>
      <c r="H116" s="145"/>
      <c r="I116" s="144"/>
      <c r="J116" s="144"/>
      <c r="K116" s="144"/>
      <c r="L116" s="144"/>
      <c r="M116" s="144"/>
      <c r="N116" s="144"/>
      <c r="O116" s="144"/>
      <c r="P116" s="144"/>
      <c r="Q116" s="145"/>
      <c r="R116" s="144"/>
      <c r="S116" s="144"/>
      <c r="T116" s="144"/>
      <c r="U116" s="144"/>
      <c r="V116" s="144"/>
      <c r="W116" s="144"/>
      <c r="X116" s="144"/>
      <c r="Y116" s="144"/>
      <c r="Z116" s="145"/>
      <c r="AA116" s="144"/>
      <c r="AB116" s="144"/>
      <c r="AC116" s="144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</row>
    <row r="117" spans="1:39" s="8" customFormat="1" hidden="1">
      <c r="A117" s="195">
        <v>3299</v>
      </c>
      <c r="B117" s="154" t="s">
        <v>349</v>
      </c>
      <c r="C117" s="201"/>
      <c r="D117" s="144"/>
      <c r="E117" s="144"/>
      <c r="F117" s="144"/>
      <c r="G117" s="144"/>
      <c r="H117" s="145"/>
      <c r="I117" s="144"/>
      <c r="J117" s="144"/>
      <c r="K117" s="144"/>
      <c r="L117" s="144"/>
      <c r="M117" s="144"/>
      <c r="N117" s="144"/>
      <c r="O117" s="144"/>
      <c r="P117" s="144"/>
      <c r="Q117" s="145"/>
      <c r="R117" s="144"/>
      <c r="S117" s="144"/>
      <c r="T117" s="144"/>
      <c r="U117" s="144"/>
      <c r="V117" s="144"/>
      <c r="W117" s="144"/>
      <c r="X117" s="144"/>
      <c r="Y117" s="144"/>
      <c r="Z117" s="145"/>
      <c r="AA117" s="144"/>
      <c r="AB117" s="144"/>
      <c r="AC117" s="144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</row>
    <row r="118" spans="1:39" hidden="1">
      <c r="A118" s="198"/>
      <c r="B118" s="211"/>
      <c r="C118" s="205"/>
      <c r="D118" s="141"/>
      <c r="E118" s="141"/>
      <c r="F118" s="141"/>
      <c r="G118" s="141"/>
      <c r="H118" s="142"/>
      <c r="I118" s="141"/>
      <c r="J118" s="141"/>
      <c r="K118" s="141"/>
      <c r="L118" s="141"/>
      <c r="M118" s="141"/>
      <c r="N118" s="141"/>
      <c r="O118" s="141"/>
      <c r="P118" s="141"/>
      <c r="Q118" s="142"/>
      <c r="R118" s="141"/>
      <c r="S118" s="141"/>
      <c r="T118" s="141"/>
      <c r="U118" s="141"/>
      <c r="V118" s="141"/>
      <c r="W118" s="141"/>
      <c r="X118" s="141"/>
      <c r="Y118" s="141"/>
      <c r="Z118" s="142"/>
      <c r="AA118" s="141"/>
      <c r="AB118" s="141"/>
      <c r="AC118" s="141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</row>
    <row r="119" spans="1:39" s="8" customFormat="1" ht="25.5" hidden="1" customHeight="1">
      <c r="A119" s="197" t="s">
        <v>38</v>
      </c>
      <c r="B119" s="208" t="s">
        <v>356</v>
      </c>
      <c r="C119" s="204"/>
      <c r="D119" s="148"/>
      <c r="E119" s="148"/>
      <c r="F119" s="148"/>
      <c r="G119" s="148"/>
      <c r="H119" s="145"/>
      <c r="I119" s="148"/>
      <c r="J119" s="148"/>
      <c r="K119" s="148"/>
      <c r="L119" s="148"/>
      <c r="M119" s="148"/>
      <c r="N119" s="148"/>
      <c r="O119" s="148"/>
      <c r="P119" s="148"/>
      <c r="Q119" s="145"/>
      <c r="R119" s="148"/>
      <c r="S119" s="148"/>
      <c r="T119" s="148"/>
      <c r="U119" s="148"/>
      <c r="V119" s="148"/>
      <c r="W119" s="148"/>
      <c r="X119" s="148"/>
      <c r="Y119" s="148"/>
      <c r="Z119" s="145"/>
      <c r="AA119" s="148"/>
      <c r="AB119" s="148"/>
      <c r="AC119" s="148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</row>
    <row r="120" spans="1:39" s="8" customFormat="1" hidden="1">
      <c r="A120" s="198">
        <v>3</v>
      </c>
      <c r="B120" s="209" t="s">
        <v>344</v>
      </c>
      <c r="C120" s="201"/>
      <c r="D120" s="144"/>
      <c r="E120" s="144"/>
      <c r="F120" s="144"/>
      <c r="G120" s="144"/>
      <c r="H120" s="145"/>
      <c r="I120" s="144"/>
      <c r="J120" s="144"/>
      <c r="K120" s="144"/>
      <c r="L120" s="144"/>
      <c r="M120" s="144"/>
      <c r="N120" s="144"/>
      <c r="O120" s="144"/>
      <c r="P120" s="144"/>
      <c r="Q120" s="145"/>
      <c r="R120" s="144"/>
      <c r="S120" s="144"/>
      <c r="T120" s="144"/>
      <c r="U120" s="144"/>
      <c r="V120" s="144"/>
      <c r="W120" s="144"/>
      <c r="X120" s="144"/>
      <c r="Y120" s="144"/>
      <c r="Z120" s="145"/>
      <c r="AA120" s="144"/>
      <c r="AB120" s="144"/>
      <c r="AC120" s="144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</row>
    <row r="121" spans="1:39" s="67" customFormat="1" hidden="1">
      <c r="A121" s="196">
        <v>32</v>
      </c>
      <c r="B121" s="206" t="s">
        <v>25</v>
      </c>
      <c r="C121" s="203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</row>
    <row r="122" spans="1:39" s="8" customFormat="1" hidden="1">
      <c r="A122" s="195">
        <v>3211</v>
      </c>
      <c r="B122" s="154" t="s">
        <v>66</v>
      </c>
      <c r="C122" s="201"/>
      <c r="D122" s="144"/>
      <c r="E122" s="144"/>
      <c r="F122" s="144"/>
      <c r="G122" s="144"/>
      <c r="H122" s="145"/>
      <c r="I122" s="144"/>
      <c r="J122" s="144"/>
      <c r="K122" s="144"/>
      <c r="L122" s="144"/>
      <c r="M122" s="144"/>
      <c r="N122" s="144"/>
      <c r="O122" s="144"/>
      <c r="P122" s="144"/>
      <c r="Q122" s="145"/>
      <c r="R122" s="144"/>
      <c r="S122" s="144"/>
      <c r="T122" s="144"/>
      <c r="U122" s="144"/>
      <c r="V122" s="144"/>
      <c r="W122" s="144"/>
      <c r="X122" s="144"/>
      <c r="Y122" s="144"/>
      <c r="Z122" s="145"/>
      <c r="AA122" s="144"/>
      <c r="AB122" s="144"/>
      <c r="AC122" s="144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</row>
    <row r="123" spans="1:39" s="8" customFormat="1" ht="22.8" hidden="1">
      <c r="A123" s="195">
        <v>3212</v>
      </c>
      <c r="B123" s="154" t="s">
        <v>68</v>
      </c>
      <c r="C123" s="201"/>
      <c r="D123" s="144"/>
      <c r="E123" s="144"/>
      <c r="F123" s="144"/>
      <c r="G123" s="144"/>
      <c r="H123" s="145"/>
      <c r="I123" s="144"/>
      <c r="J123" s="144"/>
      <c r="K123" s="144"/>
      <c r="L123" s="144"/>
      <c r="M123" s="144"/>
      <c r="N123" s="144"/>
      <c r="O123" s="144"/>
      <c r="P123" s="144"/>
      <c r="Q123" s="145"/>
      <c r="R123" s="144"/>
      <c r="S123" s="144"/>
      <c r="T123" s="144"/>
      <c r="U123" s="144"/>
      <c r="V123" s="144"/>
      <c r="W123" s="144"/>
      <c r="X123" s="144"/>
      <c r="Y123" s="144"/>
      <c r="Z123" s="145"/>
      <c r="AA123" s="144"/>
      <c r="AB123" s="144"/>
      <c r="AC123" s="144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</row>
    <row r="124" spans="1:39" s="8" customFormat="1" hidden="1">
      <c r="A124" s="195">
        <v>3213</v>
      </c>
      <c r="B124" s="154" t="s">
        <v>70</v>
      </c>
      <c r="C124" s="201"/>
      <c r="D124" s="144"/>
      <c r="E124" s="144"/>
      <c r="F124" s="144"/>
      <c r="G124" s="144"/>
      <c r="H124" s="145"/>
      <c r="I124" s="144"/>
      <c r="J124" s="144"/>
      <c r="K124" s="144"/>
      <c r="L124" s="144"/>
      <c r="M124" s="144"/>
      <c r="N124" s="144"/>
      <c r="O124" s="144"/>
      <c r="P124" s="144"/>
      <c r="Q124" s="145"/>
      <c r="R124" s="144"/>
      <c r="S124" s="144"/>
      <c r="T124" s="144"/>
      <c r="U124" s="144"/>
      <c r="V124" s="144"/>
      <c r="W124" s="144"/>
      <c r="X124" s="144"/>
      <c r="Y124" s="144"/>
      <c r="Z124" s="145"/>
      <c r="AA124" s="144"/>
      <c r="AB124" s="144"/>
      <c r="AC124" s="144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</row>
    <row r="125" spans="1:39" s="8" customFormat="1" hidden="1">
      <c r="A125" s="195">
        <v>3214</v>
      </c>
      <c r="B125" s="154" t="s">
        <v>72</v>
      </c>
      <c r="C125" s="201"/>
      <c r="D125" s="144"/>
      <c r="E125" s="144"/>
      <c r="F125" s="144"/>
      <c r="G125" s="144"/>
      <c r="H125" s="145"/>
      <c r="I125" s="144"/>
      <c r="J125" s="144"/>
      <c r="K125" s="144"/>
      <c r="L125" s="144"/>
      <c r="M125" s="144"/>
      <c r="N125" s="144"/>
      <c r="O125" s="144"/>
      <c r="P125" s="144"/>
      <c r="Q125" s="145"/>
      <c r="R125" s="144"/>
      <c r="S125" s="144"/>
      <c r="T125" s="144"/>
      <c r="U125" s="144"/>
      <c r="V125" s="144"/>
      <c r="W125" s="144"/>
      <c r="X125" s="144"/>
      <c r="Y125" s="144"/>
      <c r="Z125" s="145"/>
      <c r="AA125" s="144"/>
      <c r="AB125" s="144"/>
      <c r="AC125" s="144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</row>
    <row r="126" spans="1:39" s="8" customFormat="1" hidden="1">
      <c r="A126" s="195">
        <v>3221</v>
      </c>
      <c r="B126" s="154" t="s">
        <v>46</v>
      </c>
      <c r="C126" s="201"/>
      <c r="D126" s="144"/>
      <c r="E126" s="144"/>
      <c r="F126" s="144"/>
      <c r="G126" s="144"/>
      <c r="H126" s="145"/>
      <c r="I126" s="144"/>
      <c r="J126" s="144"/>
      <c r="K126" s="144"/>
      <c r="L126" s="144"/>
      <c r="M126" s="144"/>
      <c r="N126" s="144"/>
      <c r="O126" s="144"/>
      <c r="P126" s="144"/>
      <c r="Q126" s="145"/>
      <c r="R126" s="144"/>
      <c r="S126" s="144"/>
      <c r="T126" s="144"/>
      <c r="U126" s="144"/>
      <c r="V126" s="144"/>
      <c r="W126" s="144"/>
      <c r="X126" s="144"/>
      <c r="Y126" s="144"/>
      <c r="Z126" s="145"/>
      <c r="AA126" s="144"/>
      <c r="AB126" s="144"/>
      <c r="AC126" s="144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</row>
    <row r="127" spans="1:39" s="8" customFormat="1" hidden="1">
      <c r="A127" s="195">
        <v>3222</v>
      </c>
      <c r="B127" s="154" t="s">
        <v>47</v>
      </c>
      <c r="C127" s="201"/>
      <c r="D127" s="144"/>
      <c r="E127" s="144"/>
      <c r="F127" s="144"/>
      <c r="G127" s="144"/>
      <c r="H127" s="145"/>
      <c r="I127" s="144"/>
      <c r="J127" s="144"/>
      <c r="K127" s="144"/>
      <c r="L127" s="144"/>
      <c r="M127" s="144"/>
      <c r="N127" s="144"/>
      <c r="O127" s="144"/>
      <c r="P127" s="144"/>
      <c r="Q127" s="145"/>
      <c r="R127" s="144"/>
      <c r="S127" s="144"/>
      <c r="T127" s="144"/>
      <c r="U127" s="144"/>
      <c r="V127" s="144"/>
      <c r="W127" s="144"/>
      <c r="X127" s="144"/>
      <c r="Y127" s="144"/>
      <c r="Z127" s="145"/>
      <c r="AA127" s="144"/>
      <c r="AB127" s="144"/>
      <c r="AC127" s="144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</row>
    <row r="128" spans="1:39" s="8" customFormat="1" hidden="1">
      <c r="A128" s="195">
        <v>3223</v>
      </c>
      <c r="B128" s="154" t="s">
        <v>77</v>
      </c>
      <c r="C128" s="201"/>
      <c r="D128" s="144"/>
      <c r="E128" s="144"/>
      <c r="F128" s="144"/>
      <c r="G128" s="144"/>
      <c r="H128" s="145"/>
      <c r="I128" s="144"/>
      <c r="J128" s="144"/>
      <c r="K128" s="144"/>
      <c r="L128" s="144"/>
      <c r="M128" s="144"/>
      <c r="N128" s="144"/>
      <c r="O128" s="144"/>
      <c r="P128" s="144"/>
      <c r="Q128" s="145"/>
      <c r="R128" s="144"/>
      <c r="S128" s="144"/>
      <c r="T128" s="144"/>
      <c r="U128" s="144"/>
      <c r="V128" s="144"/>
      <c r="W128" s="144"/>
      <c r="X128" s="144"/>
      <c r="Y128" s="144"/>
      <c r="Z128" s="145"/>
      <c r="AA128" s="144"/>
      <c r="AB128" s="144"/>
      <c r="AC128" s="144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</row>
    <row r="129" spans="1:39" s="8" customFormat="1" ht="22.8" hidden="1">
      <c r="A129" s="195">
        <v>3224</v>
      </c>
      <c r="B129" s="154" t="s">
        <v>79</v>
      </c>
      <c r="C129" s="201"/>
      <c r="D129" s="144"/>
      <c r="E129" s="144"/>
      <c r="F129" s="144"/>
      <c r="G129" s="144"/>
      <c r="H129" s="145"/>
      <c r="I129" s="144"/>
      <c r="J129" s="144"/>
      <c r="K129" s="144"/>
      <c r="L129" s="144"/>
      <c r="M129" s="144"/>
      <c r="N129" s="144"/>
      <c r="O129" s="144"/>
      <c r="P129" s="144"/>
      <c r="Q129" s="145"/>
      <c r="R129" s="144"/>
      <c r="S129" s="144"/>
      <c r="T129" s="144"/>
      <c r="U129" s="144"/>
      <c r="V129" s="144"/>
      <c r="W129" s="144"/>
      <c r="X129" s="144"/>
      <c r="Y129" s="144"/>
      <c r="Z129" s="145"/>
      <c r="AA129" s="144"/>
      <c r="AB129" s="144"/>
      <c r="AC129" s="144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</row>
    <row r="130" spans="1:39" hidden="1">
      <c r="A130" s="195">
        <v>3225</v>
      </c>
      <c r="B130" s="154" t="s">
        <v>81</v>
      </c>
      <c r="C130" s="205"/>
      <c r="D130" s="141"/>
      <c r="E130" s="141"/>
      <c r="F130" s="141"/>
      <c r="G130" s="141"/>
      <c r="H130" s="142"/>
      <c r="I130" s="141"/>
      <c r="J130" s="141"/>
      <c r="K130" s="141"/>
      <c r="L130" s="141"/>
      <c r="M130" s="141"/>
      <c r="N130" s="141"/>
      <c r="O130" s="141"/>
      <c r="P130" s="141"/>
      <c r="Q130" s="142"/>
      <c r="R130" s="141"/>
      <c r="S130" s="141"/>
      <c r="T130" s="141"/>
      <c r="U130" s="141"/>
      <c r="V130" s="141"/>
      <c r="W130" s="141"/>
      <c r="X130" s="141"/>
      <c r="Y130" s="141"/>
      <c r="Z130" s="142"/>
      <c r="AA130" s="141"/>
      <c r="AB130" s="141"/>
      <c r="AC130" s="141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</row>
    <row r="131" spans="1:39" hidden="1">
      <c r="A131" s="195">
        <v>3227</v>
      </c>
      <c r="B131" s="154" t="s">
        <v>83</v>
      </c>
      <c r="C131" s="205"/>
      <c r="D131" s="141"/>
      <c r="E131" s="141"/>
      <c r="F131" s="141"/>
      <c r="G131" s="141"/>
      <c r="H131" s="142"/>
      <c r="I131" s="141"/>
      <c r="J131" s="141"/>
      <c r="K131" s="141"/>
      <c r="L131" s="141"/>
      <c r="M131" s="141"/>
      <c r="N131" s="141"/>
      <c r="O131" s="141"/>
      <c r="P131" s="141"/>
      <c r="Q131" s="142"/>
      <c r="R131" s="141"/>
      <c r="S131" s="141"/>
      <c r="T131" s="141"/>
      <c r="U131" s="141"/>
      <c r="V131" s="141"/>
      <c r="W131" s="141"/>
      <c r="X131" s="141"/>
      <c r="Y131" s="141"/>
      <c r="Z131" s="142"/>
      <c r="AA131" s="141"/>
      <c r="AB131" s="141"/>
      <c r="AC131" s="141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</row>
    <row r="132" spans="1:39" s="8" customFormat="1" hidden="1">
      <c r="A132" s="195">
        <v>3231</v>
      </c>
      <c r="B132" s="154" t="s">
        <v>86</v>
      </c>
      <c r="C132" s="201"/>
      <c r="D132" s="144"/>
      <c r="E132" s="144"/>
      <c r="F132" s="144"/>
      <c r="G132" s="144"/>
      <c r="H132" s="145"/>
      <c r="I132" s="144"/>
      <c r="J132" s="144"/>
      <c r="K132" s="144"/>
      <c r="L132" s="144"/>
      <c r="M132" s="144"/>
      <c r="N132" s="144"/>
      <c r="O132" s="144"/>
      <c r="P132" s="144"/>
      <c r="Q132" s="145"/>
      <c r="R132" s="144"/>
      <c r="S132" s="144"/>
      <c r="T132" s="144"/>
      <c r="U132" s="144"/>
      <c r="V132" s="144"/>
      <c r="W132" s="144"/>
      <c r="X132" s="144"/>
      <c r="Y132" s="144"/>
      <c r="Z132" s="145"/>
      <c r="AA132" s="144"/>
      <c r="AB132" s="144"/>
      <c r="AC132" s="144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</row>
    <row r="133" spans="1:39" s="8" customFormat="1" hidden="1">
      <c r="A133" s="195">
        <v>3232</v>
      </c>
      <c r="B133" s="154" t="s">
        <v>50</v>
      </c>
      <c r="C133" s="201"/>
      <c r="D133" s="144"/>
      <c r="E133" s="144"/>
      <c r="F133" s="144"/>
      <c r="G133" s="144"/>
      <c r="H133" s="145"/>
      <c r="I133" s="144"/>
      <c r="J133" s="144"/>
      <c r="K133" s="144"/>
      <c r="L133" s="144"/>
      <c r="M133" s="144"/>
      <c r="N133" s="144"/>
      <c r="O133" s="144"/>
      <c r="P133" s="144"/>
      <c r="Q133" s="145"/>
      <c r="R133" s="144"/>
      <c r="S133" s="144"/>
      <c r="T133" s="144"/>
      <c r="U133" s="144"/>
      <c r="V133" s="144"/>
      <c r="W133" s="144"/>
      <c r="X133" s="144"/>
      <c r="Y133" s="144"/>
      <c r="Z133" s="145"/>
      <c r="AA133" s="144"/>
      <c r="AB133" s="144"/>
      <c r="AC133" s="144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</row>
    <row r="134" spans="1:39" s="8" customFormat="1" hidden="1">
      <c r="A134" s="195">
        <v>3233</v>
      </c>
      <c r="B134" s="154" t="s">
        <v>89</v>
      </c>
      <c r="C134" s="201"/>
      <c r="D134" s="144"/>
      <c r="E134" s="144"/>
      <c r="F134" s="144"/>
      <c r="G134" s="144"/>
      <c r="H134" s="145"/>
      <c r="I134" s="144"/>
      <c r="J134" s="144"/>
      <c r="K134" s="144"/>
      <c r="L134" s="144"/>
      <c r="M134" s="144"/>
      <c r="N134" s="144"/>
      <c r="O134" s="144"/>
      <c r="P134" s="144"/>
      <c r="Q134" s="145"/>
      <c r="R134" s="144"/>
      <c r="S134" s="144"/>
      <c r="T134" s="144"/>
      <c r="U134" s="144"/>
      <c r="V134" s="144"/>
      <c r="W134" s="144"/>
      <c r="X134" s="144"/>
      <c r="Y134" s="144"/>
      <c r="Z134" s="145"/>
      <c r="AA134" s="144"/>
      <c r="AB134" s="144"/>
      <c r="AC134" s="144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</row>
    <row r="135" spans="1:39" s="8" customFormat="1" hidden="1">
      <c r="A135" s="195">
        <v>3234</v>
      </c>
      <c r="B135" s="154" t="s">
        <v>91</v>
      </c>
      <c r="C135" s="201"/>
      <c r="D135" s="144"/>
      <c r="E135" s="144"/>
      <c r="F135" s="144"/>
      <c r="G135" s="144"/>
      <c r="H135" s="145"/>
      <c r="I135" s="144"/>
      <c r="J135" s="144"/>
      <c r="K135" s="144"/>
      <c r="L135" s="144"/>
      <c r="M135" s="144"/>
      <c r="N135" s="144"/>
      <c r="O135" s="144"/>
      <c r="P135" s="144"/>
      <c r="Q135" s="145"/>
      <c r="R135" s="144"/>
      <c r="S135" s="144"/>
      <c r="T135" s="144"/>
      <c r="U135" s="144"/>
      <c r="V135" s="144"/>
      <c r="W135" s="144"/>
      <c r="X135" s="144"/>
      <c r="Y135" s="144"/>
      <c r="Z135" s="145"/>
      <c r="AA135" s="144"/>
      <c r="AB135" s="144"/>
      <c r="AC135" s="144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</row>
    <row r="136" spans="1:39" s="8" customFormat="1" hidden="1">
      <c r="A136" s="195">
        <v>3235</v>
      </c>
      <c r="B136" s="154" t="s">
        <v>93</v>
      </c>
      <c r="C136" s="201"/>
      <c r="D136" s="144"/>
      <c r="E136" s="144"/>
      <c r="F136" s="144"/>
      <c r="G136" s="144"/>
      <c r="H136" s="145"/>
      <c r="I136" s="144"/>
      <c r="J136" s="144"/>
      <c r="K136" s="144"/>
      <c r="L136" s="144"/>
      <c r="M136" s="144"/>
      <c r="N136" s="144"/>
      <c r="O136" s="144"/>
      <c r="P136" s="144"/>
      <c r="Q136" s="145"/>
      <c r="R136" s="144"/>
      <c r="S136" s="144"/>
      <c r="T136" s="144"/>
      <c r="U136" s="144"/>
      <c r="V136" s="144"/>
      <c r="W136" s="144"/>
      <c r="X136" s="144"/>
      <c r="Y136" s="144"/>
      <c r="Z136" s="145"/>
      <c r="AA136" s="144"/>
      <c r="AB136" s="144"/>
      <c r="AC136" s="144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</row>
    <row r="137" spans="1:39" s="8" customFormat="1" hidden="1">
      <c r="A137" s="195">
        <v>3236</v>
      </c>
      <c r="B137" s="154" t="s">
        <v>95</v>
      </c>
      <c r="C137" s="201"/>
      <c r="D137" s="144"/>
      <c r="E137" s="144"/>
      <c r="F137" s="144"/>
      <c r="G137" s="144"/>
      <c r="H137" s="145"/>
      <c r="I137" s="144"/>
      <c r="J137" s="144"/>
      <c r="K137" s="144"/>
      <c r="L137" s="144"/>
      <c r="M137" s="144"/>
      <c r="N137" s="144"/>
      <c r="O137" s="144"/>
      <c r="P137" s="144"/>
      <c r="Q137" s="145"/>
      <c r="R137" s="144"/>
      <c r="S137" s="144"/>
      <c r="T137" s="144"/>
      <c r="U137" s="144"/>
      <c r="V137" s="144"/>
      <c r="W137" s="144"/>
      <c r="X137" s="144"/>
      <c r="Y137" s="144"/>
      <c r="Z137" s="145"/>
      <c r="AA137" s="144"/>
      <c r="AB137" s="144"/>
      <c r="AC137" s="144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</row>
    <row r="138" spans="1:39" s="8" customFormat="1" hidden="1">
      <c r="A138" s="195">
        <v>3237</v>
      </c>
      <c r="B138" s="154" t="s">
        <v>97</v>
      </c>
      <c r="C138" s="201"/>
      <c r="D138" s="144"/>
      <c r="E138" s="144"/>
      <c r="F138" s="144"/>
      <c r="G138" s="144"/>
      <c r="H138" s="145"/>
      <c r="I138" s="144"/>
      <c r="J138" s="144"/>
      <c r="K138" s="144"/>
      <c r="L138" s="144"/>
      <c r="M138" s="144"/>
      <c r="N138" s="144"/>
      <c r="O138" s="144"/>
      <c r="P138" s="144"/>
      <c r="Q138" s="145"/>
      <c r="R138" s="144"/>
      <c r="S138" s="144"/>
      <c r="T138" s="144"/>
      <c r="U138" s="144"/>
      <c r="V138" s="144"/>
      <c r="W138" s="144"/>
      <c r="X138" s="144"/>
      <c r="Y138" s="144"/>
      <c r="Z138" s="145"/>
      <c r="AA138" s="144"/>
      <c r="AB138" s="144"/>
      <c r="AC138" s="144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</row>
    <row r="139" spans="1:39" s="8" customFormat="1" hidden="1">
      <c r="A139" s="195">
        <v>3238</v>
      </c>
      <c r="B139" s="154" t="s">
        <v>99</v>
      </c>
      <c r="C139" s="201"/>
      <c r="D139" s="144"/>
      <c r="E139" s="144"/>
      <c r="F139" s="144"/>
      <c r="G139" s="144"/>
      <c r="H139" s="145"/>
      <c r="I139" s="144"/>
      <c r="J139" s="144"/>
      <c r="K139" s="144"/>
      <c r="L139" s="144"/>
      <c r="M139" s="144"/>
      <c r="N139" s="144"/>
      <c r="O139" s="144"/>
      <c r="P139" s="144"/>
      <c r="Q139" s="145"/>
      <c r="R139" s="144"/>
      <c r="S139" s="144"/>
      <c r="T139" s="144"/>
      <c r="U139" s="144"/>
      <c r="V139" s="144"/>
      <c r="W139" s="144"/>
      <c r="X139" s="144"/>
      <c r="Y139" s="144"/>
      <c r="Z139" s="145"/>
      <c r="AA139" s="144"/>
      <c r="AB139" s="144"/>
      <c r="AC139" s="144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</row>
    <row r="140" spans="1:39" hidden="1">
      <c r="A140" s="195">
        <v>3239</v>
      </c>
      <c r="B140" s="154" t="s">
        <v>101</v>
      </c>
      <c r="C140" s="205"/>
      <c r="D140" s="141"/>
      <c r="E140" s="141"/>
      <c r="F140" s="141"/>
      <c r="G140" s="141"/>
      <c r="H140" s="142"/>
      <c r="I140" s="141"/>
      <c r="J140" s="141"/>
      <c r="K140" s="141"/>
      <c r="L140" s="141"/>
      <c r="M140" s="141"/>
      <c r="N140" s="141"/>
      <c r="O140" s="141"/>
      <c r="P140" s="141"/>
      <c r="Q140" s="142"/>
      <c r="R140" s="141"/>
      <c r="S140" s="141"/>
      <c r="T140" s="141"/>
      <c r="U140" s="141"/>
      <c r="V140" s="141"/>
      <c r="W140" s="141"/>
      <c r="X140" s="141"/>
      <c r="Y140" s="141"/>
      <c r="Z140" s="142"/>
      <c r="AA140" s="141"/>
      <c r="AB140" s="141"/>
      <c r="AC140" s="141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</row>
    <row r="141" spans="1:39" s="8" customFormat="1" ht="22.8" hidden="1">
      <c r="A141" s="195">
        <v>3241</v>
      </c>
      <c r="B141" s="154" t="s">
        <v>103</v>
      </c>
      <c r="C141" s="201"/>
      <c r="D141" s="144"/>
      <c r="E141" s="144"/>
      <c r="F141" s="144"/>
      <c r="G141" s="144"/>
      <c r="H141" s="145"/>
      <c r="I141" s="144"/>
      <c r="J141" s="144"/>
      <c r="K141" s="144"/>
      <c r="L141" s="144"/>
      <c r="M141" s="144"/>
      <c r="N141" s="144"/>
      <c r="O141" s="144"/>
      <c r="P141" s="144"/>
      <c r="Q141" s="145"/>
      <c r="R141" s="144"/>
      <c r="S141" s="144"/>
      <c r="T141" s="144"/>
      <c r="U141" s="144"/>
      <c r="V141" s="144"/>
      <c r="W141" s="144"/>
      <c r="X141" s="144"/>
      <c r="Y141" s="144"/>
      <c r="Z141" s="145"/>
      <c r="AA141" s="144"/>
      <c r="AB141" s="144"/>
      <c r="AC141" s="144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</row>
    <row r="142" spans="1:39" s="8" customFormat="1" hidden="1">
      <c r="A142" s="195">
        <v>3291</v>
      </c>
      <c r="B142" s="155" t="s">
        <v>107</v>
      </c>
      <c r="C142" s="201"/>
      <c r="D142" s="144"/>
      <c r="E142" s="144"/>
      <c r="F142" s="144"/>
      <c r="G142" s="144"/>
      <c r="H142" s="145"/>
      <c r="I142" s="144"/>
      <c r="J142" s="144"/>
      <c r="K142" s="144"/>
      <c r="L142" s="144"/>
      <c r="M142" s="144"/>
      <c r="N142" s="144"/>
      <c r="O142" s="144"/>
      <c r="P142" s="144"/>
      <c r="Q142" s="145"/>
      <c r="R142" s="144"/>
      <c r="S142" s="144"/>
      <c r="T142" s="144"/>
      <c r="U142" s="144"/>
      <c r="V142" s="144"/>
      <c r="W142" s="144"/>
      <c r="X142" s="144"/>
      <c r="Y142" s="144"/>
      <c r="Z142" s="145"/>
      <c r="AA142" s="144"/>
      <c r="AB142" s="144"/>
      <c r="AC142" s="144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</row>
    <row r="143" spans="1:39" s="8" customFormat="1" hidden="1">
      <c r="A143" s="195">
        <v>3292</v>
      </c>
      <c r="B143" s="154" t="s">
        <v>109</v>
      </c>
      <c r="C143" s="201"/>
      <c r="D143" s="144"/>
      <c r="E143" s="144"/>
      <c r="F143" s="144"/>
      <c r="G143" s="144"/>
      <c r="H143" s="145"/>
      <c r="I143" s="144"/>
      <c r="J143" s="144"/>
      <c r="K143" s="144"/>
      <c r="L143" s="144"/>
      <c r="M143" s="144"/>
      <c r="N143" s="144"/>
      <c r="O143" s="144"/>
      <c r="P143" s="144"/>
      <c r="Q143" s="145"/>
      <c r="R143" s="144"/>
      <c r="S143" s="144"/>
      <c r="T143" s="144"/>
      <c r="U143" s="144"/>
      <c r="V143" s="144"/>
      <c r="W143" s="144"/>
      <c r="X143" s="144"/>
      <c r="Y143" s="144"/>
      <c r="Z143" s="145"/>
      <c r="AA143" s="144"/>
      <c r="AB143" s="144"/>
      <c r="AC143" s="144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</row>
    <row r="144" spans="1:39" s="8" customFormat="1" hidden="1">
      <c r="A144" s="195">
        <v>3293</v>
      </c>
      <c r="B144" s="154" t="s">
        <v>111</v>
      </c>
      <c r="C144" s="201"/>
      <c r="D144" s="144"/>
      <c r="E144" s="144"/>
      <c r="F144" s="144"/>
      <c r="G144" s="144"/>
      <c r="H144" s="145"/>
      <c r="I144" s="144"/>
      <c r="J144" s="144"/>
      <c r="K144" s="144"/>
      <c r="L144" s="144"/>
      <c r="M144" s="144"/>
      <c r="N144" s="144"/>
      <c r="O144" s="144"/>
      <c r="P144" s="144"/>
      <c r="Q144" s="145"/>
      <c r="R144" s="144"/>
      <c r="S144" s="144"/>
      <c r="T144" s="144"/>
      <c r="U144" s="144"/>
      <c r="V144" s="144"/>
      <c r="W144" s="144"/>
      <c r="X144" s="144"/>
      <c r="Y144" s="144"/>
      <c r="Z144" s="145"/>
      <c r="AA144" s="144"/>
      <c r="AB144" s="144"/>
      <c r="AC144" s="144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</row>
    <row r="145" spans="1:39" s="8" customFormat="1" hidden="1">
      <c r="A145" s="195">
        <v>3294</v>
      </c>
      <c r="B145" s="154" t="s">
        <v>348</v>
      </c>
      <c r="C145" s="201"/>
      <c r="D145" s="144"/>
      <c r="E145" s="144"/>
      <c r="F145" s="144"/>
      <c r="G145" s="144"/>
      <c r="H145" s="145"/>
      <c r="I145" s="144"/>
      <c r="J145" s="144"/>
      <c r="K145" s="144"/>
      <c r="L145" s="144"/>
      <c r="M145" s="144"/>
      <c r="N145" s="144"/>
      <c r="O145" s="144"/>
      <c r="P145" s="144"/>
      <c r="Q145" s="145"/>
      <c r="R145" s="144"/>
      <c r="S145" s="144"/>
      <c r="T145" s="144"/>
      <c r="U145" s="144"/>
      <c r="V145" s="144"/>
      <c r="W145" s="144"/>
      <c r="X145" s="144"/>
      <c r="Y145" s="144"/>
      <c r="Z145" s="145"/>
      <c r="AA145" s="144"/>
      <c r="AB145" s="144"/>
      <c r="AC145" s="144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</row>
    <row r="146" spans="1:39" s="8" customFormat="1" hidden="1">
      <c r="A146" s="195">
        <v>3295</v>
      </c>
      <c r="B146" s="154" t="s">
        <v>115</v>
      </c>
      <c r="C146" s="201"/>
      <c r="D146" s="144"/>
      <c r="E146" s="144"/>
      <c r="F146" s="144"/>
      <c r="G146" s="144"/>
      <c r="H146" s="145"/>
      <c r="I146" s="144"/>
      <c r="J146" s="144"/>
      <c r="K146" s="144"/>
      <c r="L146" s="144"/>
      <c r="M146" s="144"/>
      <c r="N146" s="144"/>
      <c r="O146" s="144"/>
      <c r="P146" s="144"/>
      <c r="Q146" s="145"/>
      <c r="R146" s="144"/>
      <c r="S146" s="144"/>
      <c r="T146" s="144"/>
      <c r="U146" s="144"/>
      <c r="V146" s="144"/>
      <c r="W146" s="144"/>
      <c r="X146" s="144"/>
      <c r="Y146" s="144"/>
      <c r="Z146" s="145"/>
      <c r="AA146" s="144"/>
      <c r="AB146" s="144"/>
      <c r="AC146" s="144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</row>
    <row r="147" spans="1:39" s="8" customFormat="1" hidden="1">
      <c r="A147" s="195">
        <v>3299</v>
      </c>
      <c r="B147" s="154" t="s">
        <v>349</v>
      </c>
      <c r="C147" s="201"/>
      <c r="D147" s="144"/>
      <c r="E147" s="144"/>
      <c r="F147" s="144"/>
      <c r="G147" s="144"/>
      <c r="H147" s="145"/>
      <c r="I147" s="144"/>
      <c r="J147" s="144"/>
      <c r="K147" s="144"/>
      <c r="L147" s="144"/>
      <c r="M147" s="144"/>
      <c r="N147" s="144"/>
      <c r="O147" s="144"/>
      <c r="P147" s="144"/>
      <c r="Q147" s="145"/>
      <c r="R147" s="144"/>
      <c r="S147" s="144"/>
      <c r="T147" s="144"/>
      <c r="U147" s="144"/>
      <c r="V147" s="144"/>
      <c r="W147" s="144"/>
      <c r="X147" s="144"/>
      <c r="Y147" s="144"/>
      <c r="Z147" s="145"/>
      <c r="AA147" s="144"/>
      <c r="AB147" s="144"/>
      <c r="AC147" s="144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</row>
    <row r="148" spans="1:39" hidden="1">
      <c r="A148" s="198"/>
      <c r="B148" s="211"/>
      <c r="C148" s="205"/>
      <c r="D148" s="141"/>
      <c r="E148" s="141"/>
      <c r="F148" s="141"/>
      <c r="G148" s="141"/>
      <c r="H148" s="142"/>
      <c r="I148" s="141"/>
      <c r="J148" s="141"/>
      <c r="K148" s="141"/>
      <c r="L148" s="141"/>
      <c r="M148" s="141"/>
      <c r="N148" s="141"/>
      <c r="O148" s="141"/>
      <c r="P148" s="141"/>
      <c r="Q148" s="142"/>
      <c r="R148" s="141"/>
      <c r="S148" s="141"/>
      <c r="T148" s="141"/>
      <c r="U148" s="141"/>
      <c r="V148" s="141"/>
      <c r="W148" s="141"/>
      <c r="X148" s="141"/>
      <c r="Y148" s="141"/>
      <c r="Z148" s="142"/>
      <c r="AA148" s="141"/>
      <c r="AB148" s="141"/>
      <c r="AC148" s="141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</row>
    <row r="149" spans="1:39" hidden="1">
      <c r="A149" s="198"/>
      <c r="B149" s="211"/>
      <c r="C149" s="205"/>
      <c r="D149" s="141"/>
      <c r="E149" s="141"/>
      <c r="F149" s="141"/>
      <c r="G149" s="141"/>
      <c r="H149" s="142"/>
      <c r="I149" s="141"/>
      <c r="J149" s="141"/>
      <c r="K149" s="141"/>
      <c r="L149" s="141"/>
      <c r="M149" s="141"/>
      <c r="N149" s="141"/>
      <c r="O149" s="141"/>
      <c r="P149" s="141"/>
      <c r="Q149" s="142"/>
      <c r="R149" s="141"/>
      <c r="S149" s="141"/>
      <c r="T149" s="141"/>
      <c r="U149" s="141"/>
      <c r="V149" s="141"/>
      <c r="W149" s="141"/>
      <c r="X149" s="141"/>
      <c r="Y149" s="141"/>
      <c r="Z149" s="142"/>
      <c r="AA149" s="141"/>
      <c r="AB149" s="141"/>
      <c r="AC149" s="141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</row>
    <row r="150" spans="1:39" s="8" customFormat="1" ht="19.5" hidden="1" customHeight="1">
      <c r="A150" s="197" t="s">
        <v>38</v>
      </c>
      <c r="B150" s="208" t="s">
        <v>354</v>
      </c>
      <c r="C150" s="204"/>
      <c r="D150" s="148"/>
      <c r="E150" s="148"/>
      <c r="F150" s="148"/>
      <c r="G150" s="148"/>
      <c r="H150" s="145"/>
      <c r="I150" s="148"/>
      <c r="J150" s="148"/>
      <c r="K150" s="148"/>
      <c r="L150" s="148"/>
      <c r="M150" s="148"/>
      <c r="N150" s="148"/>
      <c r="O150" s="148"/>
      <c r="P150" s="148"/>
      <c r="Q150" s="145"/>
      <c r="R150" s="148"/>
      <c r="S150" s="148"/>
      <c r="T150" s="148"/>
      <c r="U150" s="148"/>
      <c r="V150" s="148"/>
      <c r="W150" s="148"/>
      <c r="X150" s="148"/>
      <c r="Y150" s="148"/>
      <c r="Z150" s="145"/>
      <c r="AA150" s="148"/>
      <c r="AB150" s="148"/>
      <c r="AC150" s="148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</row>
    <row r="151" spans="1:39" s="8" customFormat="1" hidden="1">
      <c r="A151" s="198">
        <v>3</v>
      </c>
      <c r="B151" s="209" t="s">
        <v>344</v>
      </c>
      <c r="C151" s="201"/>
      <c r="D151" s="144"/>
      <c r="E151" s="144"/>
      <c r="F151" s="144"/>
      <c r="G151" s="144"/>
      <c r="H151" s="145"/>
      <c r="I151" s="144"/>
      <c r="J151" s="144"/>
      <c r="K151" s="144"/>
      <c r="L151" s="144"/>
      <c r="M151" s="144"/>
      <c r="N151" s="144"/>
      <c r="O151" s="144"/>
      <c r="P151" s="144"/>
      <c r="Q151" s="145"/>
      <c r="R151" s="144"/>
      <c r="S151" s="144"/>
      <c r="T151" s="144"/>
      <c r="U151" s="144"/>
      <c r="V151" s="144"/>
      <c r="W151" s="144"/>
      <c r="X151" s="144"/>
      <c r="Y151" s="144"/>
      <c r="Z151" s="145"/>
      <c r="AA151" s="144"/>
      <c r="AB151" s="144"/>
      <c r="AC151" s="144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</row>
    <row r="152" spans="1:39" s="67" customFormat="1" hidden="1">
      <c r="A152" s="196">
        <v>31</v>
      </c>
      <c r="B152" s="206" t="s">
        <v>21</v>
      </c>
      <c r="C152" s="203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</row>
    <row r="153" spans="1:39" hidden="1">
      <c r="A153" s="210">
        <v>3111</v>
      </c>
      <c r="B153" s="211" t="s">
        <v>345</v>
      </c>
      <c r="C153" s="205"/>
      <c r="D153" s="141"/>
      <c r="E153" s="141"/>
      <c r="F153" s="141"/>
      <c r="G153" s="141"/>
      <c r="H153" s="142"/>
      <c r="I153" s="141"/>
      <c r="J153" s="141"/>
      <c r="K153" s="141"/>
      <c r="L153" s="141"/>
      <c r="M153" s="141"/>
      <c r="N153" s="141"/>
      <c r="O153" s="141"/>
      <c r="P153" s="141"/>
      <c r="Q153" s="142"/>
      <c r="R153" s="141"/>
      <c r="S153" s="141"/>
      <c r="T153" s="141"/>
      <c r="U153" s="141"/>
      <c r="V153" s="141"/>
      <c r="W153" s="141"/>
      <c r="X153" s="141"/>
      <c r="Y153" s="141"/>
      <c r="Z153" s="142"/>
      <c r="AA153" s="141"/>
      <c r="AB153" s="141"/>
      <c r="AC153" s="141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</row>
    <row r="154" spans="1:39" hidden="1">
      <c r="A154" s="210">
        <v>3113</v>
      </c>
      <c r="B154" s="211" t="s">
        <v>57</v>
      </c>
      <c r="C154" s="205"/>
      <c r="D154" s="141"/>
      <c r="E154" s="141"/>
      <c r="F154" s="141"/>
      <c r="G154" s="141"/>
      <c r="H154" s="142"/>
      <c r="I154" s="141"/>
      <c r="J154" s="141"/>
      <c r="K154" s="141"/>
      <c r="L154" s="141"/>
      <c r="M154" s="141"/>
      <c r="N154" s="141"/>
      <c r="O154" s="141"/>
      <c r="P154" s="141"/>
      <c r="Q154" s="142"/>
      <c r="R154" s="141"/>
      <c r="S154" s="141"/>
      <c r="T154" s="141"/>
      <c r="U154" s="141"/>
      <c r="V154" s="141"/>
      <c r="W154" s="141"/>
      <c r="X154" s="141"/>
      <c r="Y154" s="141"/>
      <c r="Z154" s="142"/>
      <c r="AA154" s="141"/>
      <c r="AB154" s="141"/>
      <c r="AC154" s="141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</row>
    <row r="155" spans="1:39" hidden="1">
      <c r="A155" s="210">
        <v>3114</v>
      </c>
      <c r="B155" s="211" t="s">
        <v>59</v>
      </c>
      <c r="C155" s="205"/>
      <c r="D155" s="141"/>
      <c r="E155" s="141"/>
      <c r="F155" s="141"/>
      <c r="G155" s="141"/>
      <c r="H155" s="142"/>
      <c r="I155" s="141"/>
      <c r="J155" s="141"/>
      <c r="K155" s="141"/>
      <c r="L155" s="141"/>
      <c r="M155" s="141"/>
      <c r="N155" s="141"/>
      <c r="O155" s="141"/>
      <c r="P155" s="141"/>
      <c r="Q155" s="142"/>
      <c r="R155" s="141"/>
      <c r="S155" s="141"/>
      <c r="T155" s="141"/>
      <c r="U155" s="141"/>
      <c r="V155" s="141"/>
      <c r="W155" s="141"/>
      <c r="X155" s="141"/>
      <c r="Y155" s="141"/>
      <c r="Z155" s="142"/>
      <c r="AA155" s="141"/>
      <c r="AB155" s="141"/>
      <c r="AC155" s="141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</row>
    <row r="156" spans="1:39" hidden="1">
      <c r="A156" s="210">
        <v>3121</v>
      </c>
      <c r="B156" s="211" t="s">
        <v>23</v>
      </c>
      <c r="C156" s="205"/>
      <c r="D156" s="141"/>
      <c r="E156" s="141"/>
      <c r="F156" s="141"/>
      <c r="G156" s="141"/>
      <c r="H156" s="142"/>
      <c r="I156" s="141"/>
      <c r="J156" s="141"/>
      <c r="K156" s="141"/>
      <c r="L156" s="141"/>
      <c r="M156" s="141"/>
      <c r="N156" s="141"/>
      <c r="O156" s="141"/>
      <c r="P156" s="141"/>
      <c r="Q156" s="142"/>
      <c r="R156" s="141"/>
      <c r="S156" s="141"/>
      <c r="T156" s="141"/>
      <c r="U156" s="141"/>
      <c r="V156" s="141"/>
      <c r="W156" s="141"/>
      <c r="X156" s="141"/>
      <c r="Y156" s="141"/>
      <c r="Z156" s="142"/>
      <c r="AA156" s="141"/>
      <c r="AB156" s="141"/>
      <c r="AC156" s="141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</row>
    <row r="157" spans="1:39" hidden="1">
      <c r="A157" s="210">
        <v>3131</v>
      </c>
      <c r="B157" s="211" t="s">
        <v>346</v>
      </c>
      <c r="C157" s="205"/>
      <c r="D157" s="141"/>
      <c r="E157" s="141"/>
      <c r="F157" s="141"/>
      <c r="G157" s="141"/>
      <c r="H157" s="142"/>
      <c r="I157" s="141"/>
      <c r="J157" s="141"/>
      <c r="K157" s="141"/>
      <c r="L157" s="141"/>
      <c r="M157" s="141"/>
      <c r="N157" s="141"/>
      <c r="O157" s="141"/>
      <c r="P157" s="141"/>
      <c r="Q157" s="142"/>
      <c r="R157" s="141"/>
      <c r="S157" s="141"/>
      <c r="T157" s="141"/>
      <c r="U157" s="141"/>
      <c r="V157" s="141"/>
      <c r="W157" s="141"/>
      <c r="X157" s="141"/>
      <c r="Y157" s="141"/>
      <c r="Z157" s="142"/>
      <c r="AA157" s="141"/>
      <c r="AB157" s="141"/>
      <c r="AC157" s="141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</row>
    <row r="158" spans="1:39" ht="26.4" hidden="1">
      <c r="A158" s="210">
        <v>3132</v>
      </c>
      <c r="B158" s="211" t="s">
        <v>44</v>
      </c>
      <c r="C158" s="205"/>
      <c r="D158" s="141"/>
      <c r="E158" s="141"/>
      <c r="F158" s="141"/>
      <c r="G158" s="141"/>
      <c r="H158" s="142"/>
      <c r="I158" s="141"/>
      <c r="J158" s="141"/>
      <c r="K158" s="141"/>
      <c r="L158" s="141"/>
      <c r="M158" s="141"/>
      <c r="N158" s="141"/>
      <c r="O158" s="141"/>
      <c r="P158" s="141"/>
      <c r="Q158" s="142"/>
      <c r="R158" s="141"/>
      <c r="S158" s="141"/>
      <c r="T158" s="141"/>
      <c r="U158" s="141"/>
      <c r="V158" s="141"/>
      <c r="W158" s="141"/>
      <c r="X158" s="141"/>
      <c r="Y158" s="141"/>
      <c r="Z158" s="142"/>
      <c r="AA158" s="141"/>
      <c r="AB158" s="141"/>
      <c r="AC158" s="141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</row>
    <row r="159" spans="1:39" ht="22.8" hidden="1">
      <c r="A159" s="195">
        <v>3133</v>
      </c>
      <c r="B159" s="154" t="s">
        <v>45</v>
      </c>
      <c r="C159" s="205"/>
      <c r="D159" s="141"/>
      <c r="E159" s="141"/>
      <c r="F159" s="141"/>
      <c r="G159" s="141"/>
      <c r="H159" s="142"/>
      <c r="I159" s="141"/>
      <c r="J159" s="141"/>
      <c r="K159" s="141"/>
      <c r="L159" s="141"/>
      <c r="M159" s="141"/>
      <c r="N159" s="141"/>
      <c r="O159" s="141"/>
      <c r="P159" s="141"/>
      <c r="Q159" s="142"/>
      <c r="R159" s="141"/>
      <c r="S159" s="141"/>
      <c r="T159" s="141"/>
      <c r="U159" s="141"/>
      <c r="V159" s="141"/>
      <c r="W159" s="141"/>
      <c r="X159" s="141"/>
      <c r="Y159" s="141"/>
      <c r="Z159" s="142"/>
      <c r="AA159" s="141"/>
      <c r="AB159" s="141"/>
      <c r="AC159" s="141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</row>
    <row r="160" spans="1:39" hidden="1">
      <c r="A160" s="198"/>
      <c r="B160" s="211"/>
      <c r="C160" s="205"/>
      <c r="D160" s="141"/>
      <c r="E160" s="141"/>
      <c r="F160" s="141"/>
      <c r="G160" s="141"/>
      <c r="H160" s="142"/>
      <c r="I160" s="141"/>
      <c r="J160" s="141"/>
      <c r="K160" s="141"/>
      <c r="L160" s="141"/>
      <c r="M160" s="141"/>
      <c r="N160" s="141"/>
      <c r="O160" s="141"/>
      <c r="P160" s="141"/>
      <c r="Q160" s="142"/>
      <c r="R160" s="141"/>
      <c r="S160" s="141"/>
      <c r="T160" s="141"/>
      <c r="U160" s="141"/>
      <c r="V160" s="141"/>
      <c r="W160" s="141"/>
      <c r="X160" s="141"/>
      <c r="Y160" s="141"/>
      <c r="Z160" s="142"/>
      <c r="AA160" s="141"/>
      <c r="AB160" s="141"/>
      <c r="AC160" s="141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</row>
    <row r="161" spans="1:39" s="21" customFormat="1" ht="26.4">
      <c r="A161" s="228" t="s">
        <v>370</v>
      </c>
      <c r="B161" s="229" t="s">
        <v>355</v>
      </c>
      <c r="C161" s="230">
        <f>C162</f>
        <v>34800</v>
      </c>
      <c r="D161" s="230">
        <f t="shared" ref="D161:K161" si="200">D162</f>
        <v>10000</v>
      </c>
      <c r="E161" s="230">
        <f t="shared" si="200"/>
        <v>0</v>
      </c>
      <c r="F161" s="230">
        <f t="shared" si="200"/>
        <v>24800</v>
      </c>
      <c r="G161" s="230">
        <f t="shared" si="200"/>
        <v>0</v>
      </c>
      <c r="H161" s="230">
        <f t="shared" si="200"/>
        <v>0</v>
      </c>
      <c r="I161" s="230">
        <f t="shared" si="200"/>
        <v>0</v>
      </c>
      <c r="J161" s="230">
        <f t="shared" si="200"/>
        <v>0</v>
      </c>
      <c r="K161" s="230">
        <f t="shared" si="200"/>
        <v>0</v>
      </c>
      <c r="L161" s="231">
        <f>L162</f>
        <v>34800</v>
      </c>
      <c r="M161" s="231">
        <f t="shared" ref="M161:T161" si="201">M162</f>
        <v>10000</v>
      </c>
      <c r="N161" s="231">
        <f t="shared" si="201"/>
        <v>0</v>
      </c>
      <c r="O161" s="231">
        <f t="shared" si="201"/>
        <v>24800</v>
      </c>
      <c r="P161" s="231">
        <f t="shared" si="201"/>
        <v>0</v>
      </c>
      <c r="Q161" s="231">
        <f t="shared" si="201"/>
        <v>0</v>
      </c>
      <c r="R161" s="231">
        <f t="shared" si="201"/>
        <v>0</v>
      </c>
      <c r="S161" s="231">
        <f t="shared" si="201"/>
        <v>0</v>
      </c>
      <c r="T161" s="231">
        <f t="shared" si="201"/>
        <v>0</v>
      </c>
      <c r="U161" s="231">
        <f>U162</f>
        <v>34800</v>
      </c>
      <c r="V161" s="231">
        <f t="shared" ref="V161:AC161" si="202">V162</f>
        <v>10000</v>
      </c>
      <c r="W161" s="231">
        <f t="shared" si="202"/>
        <v>0</v>
      </c>
      <c r="X161" s="231">
        <f t="shared" si="202"/>
        <v>24800</v>
      </c>
      <c r="Y161" s="231">
        <f t="shared" si="202"/>
        <v>0</v>
      </c>
      <c r="Z161" s="231">
        <f t="shared" si="202"/>
        <v>0</v>
      </c>
      <c r="AA161" s="231">
        <f t="shared" si="202"/>
        <v>0</v>
      </c>
      <c r="AB161" s="231">
        <f t="shared" si="202"/>
        <v>0</v>
      </c>
      <c r="AC161" s="231">
        <f t="shared" si="202"/>
        <v>0</v>
      </c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</row>
    <row r="162" spans="1:39" s="8" customFormat="1">
      <c r="A162" s="198">
        <v>3</v>
      </c>
      <c r="B162" s="209" t="s">
        <v>344</v>
      </c>
      <c r="C162" s="201">
        <f>C171</f>
        <v>34800</v>
      </c>
      <c r="D162" s="201">
        <f t="shared" ref="D162:K162" si="203">D171</f>
        <v>10000</v>
      </c>
      <c r="E162" s="201">
        <f t="shared" si="203"/>
        <v>0</v>
      </c>
      <c r="F162" s="201">
        <f t="shared" si="203"/>
        <v>24800</v>
      </c>
      <c r="G162" s="201">
        <f t="shared" si="203"/>
        <v>0</v>
      </c>
      <c r="H162" s="203">
        <f t="shared" si="203"/>
        <v>0</v>
      </c>
      <c r="I162" s="201">
        <f t="shared" si="203"/>
        <v>0</v>
      </c>
      <c r="J162" s="201">
        <f t="shared" si="203"/>
        <v>0</v>
      </c>
      <c r="K162" s="201">
        <f t="shared" si="203"/>
        <v>0</v>
      </c>
      <c r="L162" s="144">
        <f>L171</f>
        <v>34800</v>
      </c>
      <c r="M162" s="144">
        <f t="shared" ref="M162:T162" si="204">M171</f>
        <v>10000</v>
      </c>
      <c r="N162" s="144">
        <f t="shared" si="204"/>
        <v>0</v>
      </c>
      <c r="O162" s="144">
        <f t="shared" si="204"/>
        <v>24800</v>
      </c>
      <c r="P162" s="144">
        <f t="shared" si="204"/>
        <v>0</v>
      </c>
      <c r="Q162" s="145">
        <f t="shared" si="204"/>
        <v>0</v>
      </c>
      <c r="R162" s="144">
        <f t="shared" si="204"/>
        <v>0</v>
      </c>
      <c r="S162" s="144">
        <f t="shared" si="204"/>
        <v>0</v>
      </c>
      <c r="T162" s="144">
        <f t="shared" si="204"/>
        <v>0</v>
      </c>
      <c r="U162" s="144">
        <f>U171</f>
        <v>34800</v>
      </c>
      <c r="V162" s="144">
        <f t="shared" ref="V162:AC162" si="205">V171</f>
        <v>10000</v>
      </c>
      <c r="W162" s="144">
        <f t="shared" si="205"/>
        <v>0</v>
      </c>
      <c r="X162" s="144">
        <f t="shared" si="205"/>
        <v>24800</v>
      </c>
      <c r="Y162" s="144">
        <f t="shared" si="205"/>
        <v>0</v>
      </c>
      <c r="Z162" s="145">
        <f t="shared" si="205"/>
        <v>0</v>
      </c>
      <c r="AA162" s="144">
        <f t="shared" si="205"/>
        <v>0</v>
      </c>
      <c r="AB162" s="144">
        <f t="shared" si="205"/>
        <v>0</v>
      </c>
      <c r="AC162" s="144">
        <f t="shared" si="205"/>
        <v>0</v>
      </c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</row>
    <row r="163" spans="1:39" s="67" customFormat="1" hidden="1">
      <c r="A163" s="196">
        <v>31</v>
      </c>
      <c r="B163" s="206" t="s">
        <v>21</v>
      </c>
      <c r="C163" s="203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</row>
    <row r="164" spans="1:39" hidden="1">
      <c r="A164" s="210">
        <v>3111</v>
      </c>
      <c r="B164" s="211" t="s">
        <v>345</v>
      </c>
      <c r="C164" s="205"/>
      <c r="D164" s="141"/>
      <c r="E164" s="141"/>
      <c r="F164" s="141"/>
      <c r="G164" s="141"/>
      <c r="H164" s="142"/>
      <c r="I164" s="141"/>
      <c r="J164" s="141"/>
      <c r="K164" s="141"/>
      <c r="L164" s="141"/>
      <c r="M164" s="141"/>
      <c r="N164" s="141"/>
      <c r="O164" s="141"/>
      <c r="P164" s="141"/>
      <c r="Q164" s="142"/>
      <c r="R164" s="141"/>
      <c r="S164" s="141"/>
      <c r="T164" s="141"/>
      <c r="U164" s="141"/>
      <c r="V164" s="141"/>
      <c r="W164" s="141"/>
      <c r="X164" s="141"/>
      <c r="Y164" s="141"/>
      <c r="Z164" s="142"/>
      <c r="AA164" s="141"/>
      <c r="AB164" s="141"/>
      <c r="AC164" s="141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</row>
    <row r="165" spans="1:39" hidden="1">
      <c r="A165" s="210">
        <v>3113</v>
      </c>
      <c r="B165" s="211" t="s">
        <v>57</v>
      </c>
      <c r="C165" s="205"/>
      <c r="D165" s="141"/>
      <c r="E165" s="141"/>
      <c r="F165" s="141"/>
      <c r="G165" s="141"/>
      <c r="H165" s="142"/>
      <c r="I165" s="141"/>
      <c r="J165" s="141"/>
      <c r="K165" s="141"/>
      <c r="L165" s="141"/>
      <c r="M165" s="141"/>
      <c r="N165" s="141"/>
      <c r="O165" s="141"/>
      <c r="P165" s="141"/>
      <c r="Q165" s="142"/>
      <c r="R165" s="141"/>
      <c r="S165" s="141"/>
      <c r="T165" s="141"/>
      <c r="U165" s="141"/>
      <c r="V165" s="141"/>
      <c r="W165" s="141"/>
      <c r="X165" s="141"/>
      <c r="Y165" s="141"/>
      <c r="Z165" s="142"/>
      <c r="AA165" s="141"/>
      <c r="AB165" s="141"/>
      <c r="AC165" s="141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</row>
    <row r="166" spans="1:39" hidden="1">
      <c r="A166" s="210">
        <v>3114</v>
      </c>
      <c r="B166" s="211" t="s">
        <v>59</v>
      </c>
      <c r="C166" s="205"/>
      <c r="D166" s="141"/>
      <c r="E166" s="141"/>
      <c r="F166" s="141"/>
      <c r="G166" s="141"/>
      <c r="H166" s="142"/>
      <c r="I166" s="141"/>
      <c r="J166" s="141"/>
      <c r="K166" s="141"/>
      <c r="L166" s="141"/>
      <c r="M166" s="141"/>
      <c r="N166" s="141"/>
      <c r="O166" s="141"/>
      <c r="P166" s="141"/>
      <c r="Q166" s="142"/>
      <c r="R166" s="141"/>
      <c r="S166" s="141"/>
      <c r="T166" s="141"/>
      <c r="U166" s="141"/>
      <c r="V166" s="141"/>
      <c r="W166" s="141"/>
      <c r="X166" s="141"/>
      <c r="Y166" s="141"/>
      <c r="Z166" s="142"/>
      <c r="AA166" s="141"/>
      <c r="AB166" s="141"/>
      <c r="AC166" s="141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</row>
    <row r="167" spans="1:39" hidden="1">
      <c r="A167" s="210">
        <v>3121</v>
      </c>
      <c r="B167" s="211" t="s">
        <v>23</v>
      </c>
      <c r="C167" s="205"/>
      <c r="D167" s="141"/>
      <c r="E167" s="141"/>
      <c r="F167" s="141"/>
      <c r="G167" s="141"/>
      <c r="H167" s="142"/>
      <c r="I167" s="141"/>
      <c r="J167" s="141"/>
      <c r="K167" s="141"/>
      <c r="L167" s="141"/>
      <c r="M167" s="141"/>
      <c r="N167" s="141"/>
      <c r="O167" s="141"/>
      <c r="P167" s="141"/>
      <c r="Q167" s="142"/>
      <c r="R167" s="141"/>
      <c r="S167" s="141"/>
      <c r="T167" s="141"/>
      <c r="U167" s="141"/>
      <c r="V167" s="141"/>
      <c r="W167" s="141"/>
      <c r="X167" s="141"/>
      <c r="Y167" s="141"/>
      <c r="Z167" s="142"/>
      <c r="AA167" s="141"/>
      <c r="AB167" s="141"/>
      <c r="AC167" s="141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</row>
    <row r="168" spans="1:39" hidden="1">
      <c r="A168" s="210">
        <v>3131</v>
      </c>
      <c r="B168" s="211" t="s">
        <v>346</v>
      </c>
      <c r="C168" s="205"/>
      <c r="D168" s="141"/>
      <c r="E168" s="141"/>
      <c r="F168" s="141"/>
      <c r="G168" s="141"/>
      <c r="H168" s="142"/>
      <c r="I168" s="141"/>
      <c r="J168" s="141"/>
      <c r="K168" s="141"/>
      <c r="L168" s="141"/>
      <c r="M168" s="141"/>
      <c r="N168" s="141"/>
      <c r="O168" s="141"/>
      <c r="P168" s="141"/>
      <c r="Q168" s="142"/>
      <c r="R168" s="141"/>
      <c r="S168" s="141"/>
      <c r="T168" s="141"/>
      <c r="U168" s="141"/>
      <c r="V168" s="141"/>
      <c r="W168" s="141"/>
      <c r="X168" s="141"/>
      <c r="Y168" s="141"/>
      <c r="Z168" s="142"/>
      <c r="AA168" s="141"/>
      <c r="AB168" s="141"/>
      <c r="AC168" s="141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</row>
    <row r="169" spans="1:39" ht="26.4" hidden="1">
      <c r="A169" s="210">
        <v>3132</v>
      </c>
      <c r="B169" s="211" t="s">
        <v>44</v>
      </c>
      <c r="C169" s="205"/>
      <c r="D169" s="141"/>
      <c r="E169" s="141"/>
      <c r="F169" s="141"/>
      <c r="G169" s="141"/>
      <c r="H169" s="142"/>
      <c r="I169" s="141"/>
      <c r="J169" s="141"/>
      <c r="K169" s="141"/>
      <c r="L169" s="141"/>
      <c r="M169" s="141"/>
      <c r="N169" s="141"/>
      <c r="O169" s="141"/>
      <c r="P169" s="141"/>
      <c r="Q169" s="142"/>
      <c r="R169" s="141"/>
      <c r="S169" s="141"/>
      <c r="T169" s="141"/>
      <c r="U169" s="141"/>
      <c r="V169" s="141"/>
      <c r="W169" s="141"/>
      <c r="X169" s="141"/>
      <c r="Y169" s="141"/>
      <c r="Z169" s="142"/>
      <c r="AA169" s="141"/>
      <c r="AB169" s="141"/>
      <c r="AC169" s="141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</row>
    <row r="170" spans="1:39" ht="22.8" hidden="1">
      <c r="A170" s="195">
        <v>3133</v>
      </c>
      <c r="B170" s="154" t="s">
        <v>45</v>
      </c>
      <c r="C170" s="205"/>
      <c r="D170" s="141"/>
      <c r="E170" s="141"/>
      <c r="F170" s="141"/>
      <c r="G170" s="141"/>
      <c r="H170" s="142"/>
      <c r="I170" s="141"/>
      <c r="J170" s="141"/>
      <c r="K170" s="141"/>
      <c r="L170" s="141"/>
      <c r="M170" s="141"/>
      <c r="N170" s="141"/>
      <c r="O170" s="141"/>
      <c r="P170" s="141"/>
      <c r="Q170" s="142"/>
      <c r="R170" s="141"/>
      <c r="S170" s="141"/>
      <c r="T170" s="141"/>
      <c r="U170" s="141"/>
      <c r="V170" s="141"/>
      <c r="W170" s="141"/>
      <c r="X170" s="141"/>
      <c r="Y170" s="141"/>
      <c r="Z170" s="142"/>
      <c r="AA170" s="141"/>
      <c r="AB170" s="141"/>
      <c r="AC170" s="141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</row>
    <row r="171" spans="1:39" s="67" customFormat="1">
      <c r="A171" s="196">
        <v>32</v>
      </c>
      <c r="B171" s="206" t="s">
        <v>25</v>
      </c>
      <c r="C171" s="203">
        <f>C176+C199</f>
        <v>34800</v>
      </c>
      <c r="D171" s="203">
        <f t="shared" ref="D171:K171" si="206">D176+D199</f>
        <v>10000</v>
      </c>
      <c r="E171" s="203">
        <f t="shared" si="206"/>
        <v>0</v>
      </c>
      <c r="F171" s="203">
        <f t="shared" si="206"/>
        <v>24800</v>
      </c>
      <c r="G171" s="203">
        <f t="shared" si="206"/>
        <v>0</v>
      </c>
      <c r="H171" s="203">
        <f t="shared" si="206"/>
        <v>0</v>
      </c>
      <c r="I171" s="203">
        <f t="shared" si="206"/>
        <v>0</v>
      </c>
      <c r="J171" s="203">
        <f t="shared" si="206"/>
        <v>0</v>
      </c>
      <c r="K171" s="203">
        <f t="shared" si="206"/>
        <v>0</v>
      </c>
      <c r="L171" s="145">
        <f>L177+L200</f>
        <v>34800</v>
      </c>
      <c r="M171" s="145">
        <f t="shared" ref="M171:T171" si="207">M177+M200</f>
        <v>10000</v>
      </c>
      <c r="N171" s="145">
        <f t="shared" si="207"/>
        <v>0</v>
      </c>
      <c r="O171" s="145">
        <f t="shared" si="207"/>
        <v>24800</v>
      </c>
      <c r="P171" s="145">
        <f t="shared" si="207"/>
        <v>0</v>
      </c>
      <c r="Q171" s="145">
        <f t="shared" si="207"/>
        <v>0</v>
      </c>
      <c r="R171" s="145">
        <f t="shared" si="207"/>
        <v>0</v>
      </c>
      <c r="S171" s="145">
        <f t="shared" si="207"/>
        <v>0</v>
      </c>
      <c r="T171" s="145">
        <f t="shared" si="207"/>
        <v>0</v>
      </c>
      <c r="U171" s="145">
        <f>U177+U200</f>
        <v>34800</v>
      </c>
      <c r="V171" s="145">
        <f t="shared" ref="V171:AC171" si="208">V177+V200</f>
        <v>10000</v>
      </c>
      <c r="W171" s="145">
        <f t="shared" si="208"/>
        <v>0</v>
      </c>
      <c r="X171" s="145">
        <f t="shared" si="208"/>
        <v>24800</v>
      </c>
      <c r="Y171" s="145">
        <f t="shared" si="208"/>
        <v>0</v>
      </c>
      <c r="Z171" s="145">
        <f t="shared" si="208"/>
        <v>0</v>
      </c>
      <c r="AA171" s="145">
        <f t="shared" si="208"/>
        <v>0</v>
      </c>
      <c r="AB171" s="145">
        <f t="shared" si="208"/>
        <v>0</v>
      </c>
      <c r="AC171" s="145">
        <f t="shared" si="208"/>
        <v>0</v>
      </c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</row>
    <row r="172" spans="1:39" s="8" customFormat="1" hidden="1">
      <c r="A172" s="195">
        <v>3211</v>
      </c>
      <c r="B172" s="154" t="s">
        <v>66</v>
      </c>
      <c r="C172" s="201"/>
      <c r="D172" s="144"/>
      <c r="E172" s="144"/>
      <c r="F172" s="144"/>
      <c r="G172" s="144"/>
      <c r="H172" s="145"/>
      <c r="I172" s="144"/>
      <c r="J172" s="144"/>
      <c r="K172" s="144"/>
      <c r="L172" s="144"/>
      <c r="M172" s="144"/>
      <c r="N172" s="144"/>
      <c r="O172" s="144"/>
      <c r="P172" s="144"/>
      <c r="Q172" s="145"/>
      <c r="R172" s="144"/>
      <c r="S172" s="144"/>
      <c r="T172" s="144"/>
      <c r="U172" s="144"/>
      <c r="V172" s="144"/>
      <c r="W172" s="144"/>
      <c r="X172" s="144"/>
      <c r="Y172" s="144"/>
      <c r="Z172" s="145"/>
      <c r="AA172" s="144"/>
      <c r="AB172" s="144"/>
      <c r="AC172" s="144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</row>
    <row r="173" spans="1:39" s="8" customFormat="1" ht="22.8" hidden="1">
      <c r="A173" s="195">
        <v>3212</v>
      </c>
      <c r="B173" s="154" t="s">
        <v>68</v>
      </c>
      <c r="C173" s="201"/>
      <c r="D173" s="144"/>
      <c r="E173" s="144"/>
      <c r="F173" s="144"/>
      <c r="G173" s="144"/>
      <c r="H173" s="145"/>
      <c r="I173" s="144"/>
      <c r="J173" s="144"/>
      <c r="K173" s="144"/>
      <c r="L173" s="144"/>
      <c r="M173" s="144"/>
      <c r="N173" s="144"/>
      <c r="O173" s="144"/>
      <c r="P173" s="144"/>
      <c r="Q173" s="145"/>
      <c r="R173" s="144"/>
      <c r="S173" s="144"/>
      <c r="T173" s="144"/>
      <c r="U173" s="144"/>
      <c r="V173" s="144"/>
      <c r="W173" s="144"/>
      <c r="X173" s="144"/>
      <c r="Y173" s="144"/>
      <c r="Z173" s="145"/>
      <c r="AA173" s="144"/>
      <c r="AB173" s="144"/>
      <c r="AC173" s="144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</row>
    <row r="174" spans="1:39" s="8" customFormat="1" hidden="1">
      <c r="A174" s="195">
        <v>3213</v>
      </c>
      <c r="B174" s="154" t="s">
        <v>70</v>
      </c>
      <c r="C174" s="201"/>
      <c r="D174" s="144"/>
      <c r="E174" s="144"/>
      <c r="F174" s="144"/>
      <c r="G174" s="144"/>
      <c r="H174" s="145"/>
      <c r="I174" s="144"/>
      <c r="J174" s="144"/>
      <c r="K174" s="144"/>
      <c r="L174" s="144"/>
      <c r="M174" s="144"/>
      <c r="N174" s="144"/>
      <c r="O174" s="144"/>
      <c r="P174" s="144"/>
      <c r="Q174" s="145"/>
      <c r="R174" s="144"/>
      <c r="S174" s="144"/>
      <c r="T174" s="144"/>
      <c r="U174" s="144"/>
      <c r="V174" s="144"/>
      <c r="W174" s="144"/>
      <c r="X174" s="144"/>
      <c r="Y174" s="144"/>
      <c r="Z174" s="145"/>
      <c r="AA174" s="144"/>
      <c r="AB174" s="144"/>
      <c r="AC174" s="144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</row>
    <row r="175" spans="1:39" s="8" customFormat="1" hidden="1">
      <c r="A175" s="195">
        <v>3214</v>
      </c>
      <c r="B175" s="154" t="s">
        <v>72</v>
      </c>
      <c r="C175" s="201"/>
      <c r="D175" s="144"/>
      <c r="E175" s="144"/>
      <c r="F175" s="144"/>
      <c r="G175" s="144"/>
      <c r="H175" s="145"/>
      <c r="I175" s="144"/>
      <c r="J175" s="144"/>
      <c r="K175" s="144"/>
      <c r="L175" s="144"/>
      <c r="M175" s="144"/>
      <c r="N175" s="144"/>
      <c r="O175" s="144"/>
      <c r="P175" s="144"/>
      <c r="Q175" s="145"/>
      <c r="R175" s="144"/>
      <c r="S175" s="144"/>
      <c r="T175" s="144"/>
      <c r="U175" s="144"/>
      <c r="V175" s="144"/>
      <c r="W175" s="144"/>
      <c r="X175" s="144"/>
      <c r="Y175" s="144"/>
      <c r="Z175" s="145"/>
      <c r="AA175" s="144"/>
      <c r="AB175" s="144"/>
      <c r="AC175" s="144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</row>
    <row r="176" spans="1:39" s="8" customFormat="1" ht="13.8" customHeight="1">
      <c r="A176" s="225" t="s">
        <v>73</v>
      </c>
      <c r="B176" s="222" t="s">
        <v>27</v>
      </c>
      <c r="C176" s="201">
        <f>C177</f>
        <v>24900</v>
      </c>
      <c r="D176" s="201">
        <f t="shared" ref="D176:K176" si="209">D177</f>
        <v>5000</v>
      </c>
      <c r="E176" s="201">
        <f t="shared" si="209"/>
        <v>0</v>
      </c>
      <c r="F176" s="201">
        <f t="shared" si="209"/>
        <v>19900</v>
      </c>
      <c r="G176" s="201">
        <f t="shared" si="209"/>
        <v>0</v>
      </c>
      <c r="H176" s="203">
        <f t="shared" si="209"/>
        <v>0</v>
      </c>
      <c r="I176" s="201">
        <f t="shared" si="209"/>
        <v>0</v>
      </c>
      <c r="J176" s="201">
        <f t="shared" si="209"/>
        <v>0</v>
      </c>
      <c r="K176" s="201">
        <f t="shared" si="209"/>
        <v>0</v>
      </c>
      <c r="L176" s="201">
        <f t="shared" ref="L176" si="210">L177</f>
        <v>24900</v>
      </c>
      <c r="M176" s="201">
        <f t="shared" ref="M176" si="211">M177</f>
        <v>5000</v>
      </c>
      <c r="N176" s="201">
        <f t="shared" ref="N176" si="212">N177</f>
        <v>0</v>
      </c>
      <c r="O176" s="201">
        <f t="shared" ref="O176" si="213">O177</f>
        <v>19900</v>
      </c>
      <c r="P176" s="201">
        <f t="shared" ref="P176" si="214">P177</f>
        <v>0</v>
      </c>
      <c r="Q176" s="203">
        <f t="shared" ref="Q176" si="215">Q177</f>
        <v>0</v>
      </c>
      <c r="R176" s="201">
        <f t="shared" ref="R176" si="216">R177</f>
        <v>0</v>
      </c>
      <c r="S176" s="201">
        <f t="shared" ref="S176" si="217">S177</f>
        <v>0</v>
      </c>
      <c r="T176" s="201">
        <f t="shared" ref="T176" si="218">T177</f>
        <v>0</v>
      </c>
      <c r="U176" s="201">
        <f t="shared" ref="U176" si="219">U177</f>
        <v>24900</v>
      </c>
      <c r="V176" s="201">
        <f t="shared" ref="V176" si="220">V177</f>
        <v>5000</v>
      </c>
      <c r="W176" s="201">
        <f t="shared" ref="W176" si="221">W177</f>
        <v>0</v>
      </c>
      <c r="X176" s="201">
        <f t="shared" ref="X176" si="222">X177</f>
        <v>19900</v>
      </c>
      <c r="Y176" s="201">
        <f t="shared" ref="Y176" si="223">Y177</f>
        <v>0</v>
      </c>
      <c r="Z176" s="203">
        <f t="shared" ref="Z176" si="224">Z177</f>
        <v>0</v>
      </c>
      <c r="AA176" s="201">
        <f t="shared" ref="AA176" si="225">AA177</f>
        <v>0</v>
      </c>
      <c r="AB176" s="201">
        <f t="shared" ref="AB176" si="226">AB177</f>
        <v>0</v>
      </c>
      <c r="AC176" s="201">
        <f t="shared" ref="AC176" si="227">AC177</f>
        <v>0</v>
      </c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</row>
    <row r="177" spans="1:39" s="8" customFormat="1" ht="13.8" hidden="1" customHeight="1">
      <c r="A177" s="195">
        <v>3221</v>
      </c>
      <c r="B177" s="154" t="s">
        <v>46</v>
      </c>
      <c r="C177" s="205">
        <v>24900</v>
      </c>
      <c r="D177" s="141">
        <v>5000</v>
      </c>
      <c r="E177" s="144"/>
      <c r="F177" s="141">
        <v>19900</v>
      </c>
      <c r="G177" s="144"/>
      <c r="H177" s="145"/>
      <c r="I177" s="144"/>
      <c r="J177" s="144"/>
      <c r="K177" s="144"/>
      <c r="L177" s="141">
        <v>24900</v>
      </c>
      <c r="M177" s="141">
        <v>5000</v>
      </c>
      <c r="N177" s="141"/>
      <c r="O177" s="141">
        <v>19900</v>
      </c>
      <c r="P177" s="144"/>
      <c r="Q177" s="145"/>
      <c r="R177" s="144"/>
      <c r="S177" s="144"/>
      <c r="T177" s="144"/>
      <c r="U177" s="141">
        <v>24900</v>
      </c>
      <c r="V177" s="141">
        <v>5000</v>
      </c>
      <c r="W177" s="141"/>
      <c r="X177" s="141">
        <v>19900</v>
      </c>
      <c r="Y177" s="144"/>
      <c r="Z177" s="145"/>
      <c r="AA177" s="144"/>
      <c r="AB177" s="144"/>
      <c r="AC177" s="144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</row>
    <row r="178" spans="1:39" s="8" customFormat="1" ht="13.8" hidden="1" customHeight="1">
      <c r="A178" s="195">
        <v>3222</v>
      </c>
      <c r="B178" s="154" t="s">
        <v>47</v>
      </c>
      <c r="C178" s="201"/>
      <c r="D178" s="144"/>
      <c r="E178" s="144"/>
      <c r="F178" s="144"/>
      <c r="G178" s="144"/>
      <c r="H178" s="145"/>
      <c r="I178" s="144"/>
      <c r="J178" s="144"/>
      <c r="K178" s="144"/>
      <c r="L178" s="141"/>
      <c r="M178" s="141"/>
      <c r="N178" s="141"/>
      <c r="O178" s="141"/>
      <c r="P178" s="144"/>
      <c r="Q178" s="145"/>
      <c r="R178" s="144"/>
      <c r="S178" s="144"/>
      <c r="T178" s="144"/>
      <c r="U178" s="141"/>
      <c r="V178" s="141"/>
      <c r="W178" s="141"/>
      <c r="X178" s="141"/>
      <c r="Y178" s="144"/>
      <c r="Z178" s="145"/>
      <c r="AA178" s="144"/>
      <c r="AB178" s="144"/>
      <c r="AC178" s="144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</row>
    <row r="179" spans="1:39" s="8" customFormat="1" ht="13.8" hidden="1" customHeight="1">
      <c r="A179" s="195">
        <v>3223</v>
      </c>
      <c r="B179" s="154" t="s">
        <v>77</v>
      </c>
      <c r="C179" s="201"/>
      <c r="D179" s="144"/>
      <c r="E179" s="144"/>
      <c r="F179" s="144"/>
      <c r="G179" s="144"/>
      <c r="H179" s="145"/>
      <c r="I179" s="144"/>
      <c r="J179" s="144"/>
      <c r="K179" s="144"/>
      <c r="L179" s="141"/>
      <c r="M179" s="141"/>
      <c r="N179" s="141"/>
      <c r="O179" s="141"/>
      <c r="P179" s="144"/>
      <c r="Q179" s="145"/>
      <c r="R179" s="144"/>
      <c r="S179" s="144"/>
      <c r="T179" s="144"/>
      <c r="U179" s="141"/>
      <c r="V179" s="141"/>
      <c r="W179" s="141"/>
      <c r="X179" s="141"/>
      <c r="Y179" s="144"/>
      <c r="Z179" s="145"/>
      <c r="AA179" s="144"/>
      <c r="AB179" s="144"/>
      <c r="AC179" s="144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</row>
    <row r="180" spans="1:39" s="8" customFormat="1" ht="13.8" hidden="1" customHeight="1">
      <c r="A180" s="195">
        <v>3224</v>
      </c>
      <c r="B180" s="154" t="s">
        <v>79</v>
      </c>
      <c r="C180" s="201"/>
      <c r="D180" s="144"/>
      <c r="E180" s="144"/>
      <c r="F180" s="144"/>
      <c r="G180" s="144"/>
      <c r="H180" s="145"/>
      <c r="I180" s="144"/>
      <c r="J180" s="144"/>
      <c r="K180" s="144"/>
      <c r="L180" s="141"/>
      <c r="M180" s="141"/>
      <c r="N180" s="141"/>
      <c r="O180" s="141"/>
      <c r="P180" s="144"/>
      <c r="Q180" s="145"/>
      <c r="R180" s="144"/>
      <c r="S180" s="144"/>
      <c r="T180" s="144"/>
      <c r="U180" s="141"/>
      <c r="V180" s="141"/>
      <c r="W180" s="141"/>
      <c r="X180" s="141"/>
      <c r="Y180" s="144"/>
      <c r="Z180" s="145"/>
      <c r="AA180" s="144"/>
      <c r="AB180" s="144"/>
      <c r="AC180" s="144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</row>
    <row r="181" spans="1:39" ht="13.8" hidden="1" customHeight="1">
      <c r="A181" s="195">
        <v>3225</v>
      </c>
      <c r="B181" s="154" t="s">
        <v>81</v>
      </c>
      <c r="C181" s="205"/>
      <c r="D181" s="141"/>
      <c r="E181" s="141"/>
      <c r="F181" s="141"/>
      <c r="G181" s="141"/>
      <c r="H181" s="142"/>
      <c r="I181" s="141"/>
      <c r="J181" s="141"/>
      <c r="K181" s="141"/>
      <c r="L181" s="141"/>
      <c r="M181" s="141"/>
      <c r="N181" s="141"/>
      <c r="O181" s="141"/>
      <c r="P181" s="141"/>
      <c r="Q181" s="142"/>
      <c r="R181" s="141"/>
      <c r="S181" s="141"/>
      <c r="T181" s="141"/>
      <c r="U181" s="141"/>
      <c r="V181" s="141"/>
      <c r="W181" s="141"/>
      <c r="X181" s="141"/>
      <c r="Y181" s="141"/>
      <c r="Z181" s="142"/>
      <c r="AA181" s="141"/>
      <c r="AB181" s="141"/>
      <c r="AC181" s="141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</row>
    <row r="182" spans="1:39" ht="13.8" hidden="1" customHeight="1">
      <c r="A182" s="195">
        <v>3226</v>
      </c>
      <c r="B182" s="154" t="s">
        <v>347</v>
      </c>
      <c r="C182" s="205"/>
      <c r="D182" s="141"/>
      <c r="E182" s="141"/>
      <c r="F182" s="141"/>
      <c r="G182" s="141"/>
      <c r="H182" s="142"/>
      <c r="I182" s="141"/>
      <c r="J182" s="141"/>
      <c r="K182" s="141"/>
      <c r="L182" s="141"/>
      <c r="M182" s="141"/>
      <c r="N182" s="141"/>
      <c r="O182" s="141"/>
      <c r="P182" s="141"/>
      <c r="Q182" s="142"/>
      <c r="R182" s="141"/>
      <c r="S182" s="141"/>
      <c r="T182" s="141"/>
      <c r="U182" s="141"/>
      <c r="V182" s="141"/>
      <c r="W182" s="141"/>
      <c r="X182" s="141"/>
      <c r="Y182" s="141"/>
      <c r="Z182" s="142"/>
      <c r="AA182" s="141"/>
      <c r="AB182" s="141"/>
      <c r="AC182" s="141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</row>
    <row r="183" spans="1:39" ht="13.8" hidden="1" customHeight="1">
      <c r="A183" s="195">
        <v>3227</v>
      </c>
      <c r="B183" s="154" t="s">
        <v>83</v>
      </c>
      <c r="C183" s="205"/>
      <c r="D183" s="141"/>
      <c r="E183" s="141"/>
      <c r="F183" s="141"/>
      <c r="G183" s="141"/>
      <c r="H183" s="142"/>
      <c r="I183" s="141"/>
      <c r="J183" s="141"/>
      <c r="K183" s="141"/>
      <c r="L183" s="141"/>
      <c r="M183" s="141"/>
      <c r="N183" s="141"/>
      <c r="O183" s="141"/>
      <c r="P183" s="141"/>
      <c r="Q183" s="142"/>
      <c r="R183" s="141"/>
      <c r="S183" s="141"/>
      <c r="T183" s="141"/>
      <c r="U183" s="141"/>
      <c r="V183" s="141"/>
      <c r="W183" s="141"/>
      <c r="X183" s="141"/>
      <c r="Y183" s="141"/>
      <c r="Z183" s="142"/>
      <c r="AA183" s="141"/>
      <c r="AB183" s="141"/>
      <c r="AC183" s="141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</row>
    <row r="184" spans="1:39" s="8" customFormat="1" ht="13.8" hidden="1" customHeight="1">
      <c r="A184" s="195">
        <v>3231</v>
      </c>
      <c r="B184" s="154" t="s">
        <v>86</v>
      </c>
      <c r="C184" s="201"/>
      <c r="D184" s="144"/>
      <c r="E184" s="144"/>
      <c r="F184" s="144"/>
      <c r="G184" s="144"/>
      <c r="H184" s="145"/>
      <c r="I184" s="144"/>
      <c r="J184" s="144"/>
      <c r="K184" s="144"/>
      <c r="L184" s="141"/>
      <c r="M184" s="141"/>
      <c r="N184" s="141"/>
      <c r="O184" s="141"/>
      <c r="P184" s="144"/>
      <c r="Q184" s="145"/>
      <c r="R184" s="144"/>
      <c r="S184" s="144"/>
      <c r="T184" s="144"/>
      <c r="U184" s="141"/>
      <c r="V184" s="141"/>
      <c r="W184" s="141"/>
      <c r="X184" s="141"/>
      <c r="Y184" s="144"/>
      <c r="Z184" s="145"/>
      <c r="AA184" s="144"/>
      <c r="AB184" s="144"/>
      <c r="AC184" s="144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</row>
    <row r="185" spans="1:39" s="8" customFormat="1" ht="13.8" hidden="1" customHeight="1">
      <c r="A185" s="195">
        <v>3232</v>
      </c>
      <c r="B185" s="154" t="s">
        <v>50</v>
      </c>
      <c r="C185" s="201"/>
      <c r="D185" s="144"/>
      <c r="E185" s="144"/>
      <c r="F185" s="144"/>
      <c r="G185" s="144"/>
      <c r="H185" s="145"/>
      <c r="I185" s="144"/>
      <c r="J185" s="144"/>
      <c r="K185" s="144"/>
      <c r="L185" s="141"/>
      <c r="M185" s="141"/>
      <c r="N185" s="141"/>
      <c r="O185" s="141"/>
      <c r="P185" s="144"/>
      <c r="Q185" s="145"/>
      <c r="R185" s="144"/>
      <c r="S185" s="144"/>
      <c r="T185" s="144"/>
      <c r="U185" s="141"/>
      <c r="V185" s="141"/>
      <c r="W185" s="141"/>
      <c r="X185" s="141"/>
      <c r="Y185" s="144"/>
      <c r="Z185" s="145"/>
      <c r="AA185" s="144"/>
      <c r="AB185" s="144"/>
      <c r="AC185" s="144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</row>
    <row r="186" spans="1:39" s="8" customFormat="1" ht="13.8" hidden="1" customHeight="1">
      <c r="A186" s="195">
        <v>3233</v>
      </c>
      <c r="B186" s="154" t="s">
        <v>89</v>
      </c>
      <c r="C186" s="201"/>
      <c r="D186" s="144"/>
      <c r="E186" s="144"/>
      <c r="F186" s="144"/>
      <c r="G186" s="144"/>
      <c r="H186" s="145"/>
      <c r="I186" s="144"/>
      <c r="J186" s="144"/>
      <c r="K186" s="144"/>
      <c r="L186" s="141"/>
      <c r="M186" s="141"/>
      <c r="N186" s="141"/>
      <c r="O186" s="141"/>
      <c r="P186" s="144"/>
      <c r="Q186" s="145"/>
      <c r="R186" s="144"/>
      <c r="S186" s="144"/>
      <c r="T186" s="144"/>
      <c r="U186" s="141"/>
      <c r="V186" s="141"/>
      <c r="W186" s="141"/>
      <c r="X186" s="141"/>
      <c r="Y186" s="144"/>
      <c r="Z186" s="145"/>
      <c r="AA186" s="144"/>
      <c r="AB186" s="144"/>
      <c r="AC186" s="144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</row>
    <row r="187" spans="1:39" s="8" customFormat="1" ht="13.8" hidden="1" customHeight="1">
      <c r="A187" s="195">
        <v>3234</v>
      </c>
      <c r="B187" s="154" t="s">
        <v>91</v>
      </c>
      <c r="C187" s="201"/>
      <c r="D187" s="144"/>
      <c r="E187" s="144"/>
      <c r="F187" s="144"/>
      <c r="G187" s="144"/>
      <c r="H187" s="145"/>
      <c r="I187" s="144"/>
      <c r="J187" s="144"/>
      <c r="K187" s="144"/>
      <c r="L187" s="141"/>
      <c r="M187" s="141"/>
      <c r="N187" s="141"/>
      <c r="O187" s="141"/>
      <c r="P187" s="144"/>
      <c r="Q187" s="145"/>
      <c r="R187" s="144"/>
      <c r="S187" s="144"/>
      <c r="T187" s="144"/>
      <c r="U187" s="141"/>
      <c r="V187" s="141"/>
      <c r="W187" s="141"/>
      <c r="X187" s="141"/>
      <c r="Y187" s="144"/>
      <c r="Z187" s="145"/>
      <c r="AA187" s="144"/>
      <c r="AB187" s="144"/>
      <c r="AC187" s="144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</row>
    <row r="188" spans="1:39" s="8" customFormat="1" ht="13.8" hidden="1" customHeight="1">
      <c r="A188" s="195">
        <v>3235</v>
      </c>
      <c r="B188" s="154" t="s">
        <v>93</v>
      </c>
      <c r="C188" s="201"/>
      <c r="D188" s="144"/>
      <c r="E188" s="144"/>
      <c r="F188" s="144"/>
      <c r="G188" s="144"/>
      <c r="H188" s="145"/>
      <c r="I188" s="144"/>
      <c r="J188" s="144"/>
      <c r="K188" s="144"/>
      <c r="L188" s="141"/>
      <c r="M188" s="141"/>
      <c r="N188" s="141"/>
      <c r="O188" s="141"/>
      <c r="P188" s="144"/>
      <c r="Q188" s="145"/>
      <c r="R188" s="144"/>
      <c r="S188" s="144"/>
      <c r="T188" s="144"/>
      <c r="U188" s="141"/>
      <c r="V188" s="141"/>
      <c r="W188" s="141"/>
      <c r="X188" s="141"/>
      <c r="Y188" s="144"/>
      <c r="Z188" s="145"/>
      <c r="AA188" s="144"/>
      <c r="AB188" s="144"/>
      <c r="AC188" s="144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</row>
    <row r="189" spans="1:39" s="8" customFormat="1" ht="13.8" hidden="1" customHeight="1">
      <c r="A189" s="195">
        <v>3236</v>
      </c>
      <c r="B189" s="154" t="s">
        <v>95</v>
      </c>
      <c r="C189" s="201"/>
      <c r="D189" s="144"/>
      <c r="E189" s="144"/>
      <c r="F189" s="144"/>
      <c r="G189" s="144"/>
      <c r="H189" s="145"/>
      <c r="I189" s="144"/>
      <c r="J189" s="144"/>
      <c r="K189" s="144"/>
      <c r="L189" s="141"/>
      <c r="M189" s="141"/>
      <c r="N189" s="141"/>
      <c r="O189" s="141"/>
      <c r="P189" s="144"/>
      <c r="Q189" s="145"/>
      <c r="R189" s="144"/>
      <c r="S189" s="144"/>
      <c r="T189" s="144"/>
      <c r="U189" s="141"/>
      <c r="V189" s="141"/>
      <c r="W189" s="141"/>
      <c r="X189" s="141"/>
      <c r="Y189" s="144"/>
      <c r="Z189" s="145"/>
      <c r="AA189" s="144"/>
      <c r="AB189" s="144"/>
      <c r="AC189" s="144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</row>
    <row r="190" spans="1:39" s="8" customFormat="1" ht="13.8" hidden="1" customHeight="1">
      <c r="A190" s="195">
        <v>3237</v>
      </c>
      <c r="B190" s="154" t="s">
        <v>97</v>
      </c>
      <c r="C190" s="201"/>
      <c r="D190" s="144"/>
      <c r="E190" s="144"/>
      <c r="F190" s="144"/>
      <c r="G190" s="144"/>
      <c r="H190" s="145"/>
      <c r="I190" s="144"/>
      <c r="J190" s="144"/>
      <c r="K190" s="144"/>
      <c r="L190" s="141"/>
      <c r="M190" s="141"/>
      <c r="N190" s="141"/>
      <c r="O190" s="141"/>
      <c r="P190" s="144"/>
      <c r="Q190" s="145"/>
      <c r="R190" s="144"/>
      <c r="S190" s="144"/>
      <c r="T190" s="144"/>
      <c r="U190" s="141"/>
      <c r="V190" s="141"/>
      <c r="W190" s="141"/>
      <c r="X190" s="141"/>
      <c r="Y190" s="144"/>
      <c r="Z190" s="145"/>
      <c r="AA190" s="144"/>
      <c r="AB190" s="144"/>
      <c r="AC190" s="144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</row>
    <row r="191" spans="1:39" s="8" customFormat="1" ht="13.8" hidden="1" customHeight="1">
      <c r="A191" s="195">
        <v>3238</v>
      </c>
      <c r="B191" s="154" t="s">
        <v>99</v>
      </c>
      <c r="C191" s="201"/>
      <c r="D191" s="144"/>
      <c r="E191" s="144"/>
      <c r="F191" s="144"/>
      <c r="G191" s="144"/>
      <c r="H191" s="145"/>
      <c r="I191" s="144"/>
      <c r="J191" s="144"/>
      <c r="K191" s="144"/>
      <c r="L191" s="141"/>
      <c r="M191" s="141"/>
      <c r="N191" s="141"/>
      <c r="O191" s="141"/>
      <c r="P191" s="144"/>
      <c r="Q191" s="145"/>
      <c r="R191" s="144"/>
      <c r="S191" s="144"/>
      <c r="T191" s="144"/>
      <c r="U191" s="141"/>
      <c r="V191" s="141"/>
      <c r="W191" s="141"/>
      <c r="X191" s="141"/>
      <c r="Y191" s="144"/>
      <c r="Z191" s="145"/>
      <c r="AA191" s="144"/>
      <c r="AB191" s="144"/>
      <c r="AC191" s="144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</row>
    <row r="192" spans="1:39" ht="13.8" hidden="1" customHeight="1">
      <c r="A192" s="195">
        <v>3239</v>
      </c>
      <c r="B192" s="154" t="s">
        <v>101</v>
      </c>
      <c r="C192" s="205"/>
      <c r="D192" s="141"/>
      <c r="E192" s="141"/>
      <c r="F192" s="141"/>
      <c r="G192" s="141"/>
      <c r="H192" s="142"/>
      <c r="I192" s="141"/>
      <c r="J192" s="141"/>
      <c r="K192" s="141"/>
      <c r="L192" s="141"/>
      <c r="M192" s="141"/>
      <c r="N192" s="141"/>
      <c r="O192" s="141"/>
      <c r="P192" s="141"/>
      <c r="Q192" s="142"/>
      <c r="R192" s="141"/>
      <c r="S192" s="141"/>
      <c r="T192" s="141"/>
      <c r="U192" s="141"/>
      <c r="V192" s="141"/>
      <c r="W192" s="141"/>
      <c r="X192" s="141"/>
      <c r="Y192" s="141"/>
      <c r="Z192" s="142"/>
      <c r="AA192" s="141"/>
      <c r="AB192" s="141"/>
      <c r="AC192" s="141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</row>
    <row r="193" spans="1:39" s="8" customFormat="1" ht="13.8" hidden="1" customHeight="1">
      <c r="A193" s="195">
        <v>3241</v>
      </c>
      <c r="B193" s="154" t="s">
        <v>103</v>
      </c>
      <c r="C193" s="201"/>
      <c r="D193" s="144"/>
      <c r="E193" s="144"/>
      <c r="F193" s="144"/>
      <c r="G193" s="144"/>
      <c r="H193" s="145"/>
      <c r="I193" s="144"/>
      <c r="J193" s="144"/>
      <c r="K193" s="144"/>
      <c r="L193" s="141"/>
      <c r="M193" s="141"/>
      <c r="N193" s="141"/>
      <c r="O193" s="141"/>
      <c r="P193" s="144"/>
      <c r="Q193" s="145"/>
      <c r="R193" s="144"/>
      <c r="S193" s="144"/>
      <c r="T193" s="144"/>
      <c r="U193" s="141"/>
      <c r="V193" s="141"/>
      <c r="W193" s="141"/>
      <c r="X193" s="141"/>
      <c r="Y193" s="144"/>
      <c r="Z193" s="145"/>
      <c r="AA193" s="144"/>
      <c r="AB193" s="144"/>
      <c r="AC193" s="144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</row>
    <row r="194" spans="1:39" s="8" customFormat="1" ht="13.8" hidden="1" customHeight="1">
      <c r="A194" s="195">
        <v>3291</v>
      </c>
      <c r="B194" s="155" t="s">
        <v>107</v>
      </c>
      <c r="C194" s="201"/>
      <c r="D194" s="144"/>
      <c r="E194" s="144"/>
      <c r="F194" s="144"/>
      <c r="G194" s="144"/>
      <c r="H194" s="145"/>
      <c r="I194" s="144"/>
      <c r="J194" s="144"/>
      <c r="K194" s="144"/>
      <c r="L194" s="141"/>
      <c r="M194" s="141"/>
      <c r="N194" s="141"/>
      <c r="O194" s="141"/>
      <c r="P194" s="144"/>
      <c r="Q194" s="145"/>
      <c r="R194" s="144"/>
      <c r="S194" s="144"/>
      <c r="T194" s="144"/>
      <c r="U194" s="141"/>
      <c r="V194" s="141"/>
      <c r="W194" s="141"/>
      <c r="X194" s="141"/>
      <c r="Y194" s="144"/>
      <c r="Z194" s="145"/>
      <c r="AA194" s="144"/>
      <c r="AB194" s="144"/>
      <c r="AC194" s="144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</row>
    <row r="195" spans="1:39" s="8" customFormat="1" ht="13.8" hidden="1" customHeight="1">
      <c r="A195" s="195">
        <v>3292</v>
      </c>
      <c r="B195" s="154" t="s">
        <v>109</v>
      </c>
      <c r="C195" s="201"/>
      <c r="D195" s="144"/>
      <c r="E195" s="144"/>
      <c r="F195" s="144"/>
      <c r="G195" s="144"/>
      <c r="H195" s="145"/>
      <c r="I195" s="144"/>
      <c r="J195" s="144"/>
      <c r="K195" s="144"/>
      <c r="L195" s="141"/>
      <c r="M195" s="141"/>
      <c r="N195" s="141"/>
      <c r="O195" s="141"/>
      <c r="P195" s="144"/>
      <c r="Q195" s="145"/>
      <c r="R195" s="144"/>
      <c r="S195" s="144"/>
      <c r="T195" s="144"/>
      <c r="U195" s="141"/>
      <c r="V195" s="141"/>
      <c r="W195" s="141"/>
      <c r="X195" s="141"/>
      <c r="Y195" s="144"/>
      <c r="Z195" s="145"/>
      <c r="AA195" s="144"/>
      <c r="AB195" s="144"/>
      <c r="AC195" s="144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</row>
    <row r="196" spans="1:39" s="8" customFormat="1" ht="13.8" hidden="1" customHeight="1">
      <c r="A196" s="195">
        <v>3293</v>
      </c>
      <c r="B196" s="154" t="s">
        <v>111</v>
      </c>
      <c r="C196" s="201"/>
      <c r="D196" s="144"/>
      <c r="E196" s="144"/>
      <c r="F196" s="144"/>
      <c r="G196" s="144"/>
      <c r="H196" s="145"/>
      <c r="I196" s="144"/>
      <c r="J196" s="144"/>
      <c r="K196" s="144"/>
      <c r="L196" s="141"/>
      <c r="M196" s="141"/>
      <c r="N196" s="141"/>
      <c r="O196" s="141"/>
      <c r="P196" s="144"/>
      <c r="Q196" s="145"/>
      <c r="R196" s="144"/>
      <c r="S196" s="144"/>
      <c r="T196" s="144"/>
      <c r="U196" s="141"/>
      <c r="V196" s="141"/>
      <c r="W196" s="141"/>
      <c r="X196" s="141"/>
      <c r="Y196" s="144"/>
      <c r="Z196" s="145"/>
      <c r="AA196" s="144"/>
      <c r="AB196" s="144"/>
      <c r="AC196" s="144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</row>
    <row r="197" spans="1:39" s="8" customFormat="1" ht="13.8" hidden="1" customHeight="1">
      <c r="A197" s="195">
        <v>3294</v>
      </c>
      <c r="B197" s="154" t="s">
        <v>348</v>
      </c>
      <c r="C197" s="201"/>
      <c r="D197" s="144"/>
      <c r="E197" s="144"/>
      <c r="F197" s="144"/>
      <c r="G197" s="144"/>
      <c r="H197" s="145"/>
      <c r="I197" s="144"/>
      <c r="J197" s="144"/>
      <c r="K197" s="144"/>
      <c r="L197" s="141"/>
      <c r="M197" s="141"/>
      <c r="N197" s="141"/>
      <c r="O197" s="141"/>
      <c r="P197" s="144"/>
      <c r="Q197" s="145"/>
      <c r="R197" s="144"/>
      <c r="S197" s="144"/>
      <c r="T197" s="144"/>
      <c r="U197" s="141"/>
      <c r="V197" s="141"/>
      <c r="W197" s="141"/>
      <c r="X197" s="141"/>
      <c r="Y197" s="144"/>
      <c r="Z197" s="145"/>
      <c r="AA197" s="144"/>
      <c r="AB197" s="144"/>
      <c r="AC197" s="144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</row>
    <row r="198" spans="1:39" s="8" customFormat="1" ht="13.8" hidden="1" customHeight="1">
      <c r="A198" s="195">
        <v>3295</v>
      </c>
      <c r="B198" s="154" t="s">
        <v>115</v>
      </c>
      <c r="C198" s="201"/>
      <c r="D198" s="144"/>
      <c r="E198" s="144"/>
      <c r="F198" s="144"/>
      <c r="G198" s="144"/>
      <c r="H198" s="145"/>
      <c r="I198" s="144"/>
      <c r="J198" s="144"/>
      <c r="K198" s="144"/>
      <c r="L198" s="141"/>
      <c r="M198" s="141"/>
      <c r="N198" s="141"/>
      <c r="O198" s="141"/>
      <c r="P198" s="144"/>
      <c r="Q198" s="145"/>
      <c r="R198" s="144"/>
      <c r="S198" s="144"/>
      <c r="T198" s="144"/>
      <c r="U198" s="141"/>
      <c r="V198" s="141"/>
      <c r="W198" s="141"/>
      <c r="X198" s="141"/>
      <c r="Y198" s="144"/>
      <c r="Z198" s="145"/>
      <c r="AA198" s="144"/>
      <c r="AB198" s="144"/>
      <c r="AC198" s="144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</row>
    <row r="199" spans="1:39" s="8" customFormat="1" ht="13.8" customHeight="1">
      <c r="A199" s="225" t="s">
        <v>105</v>
      </c>
      <c r="B199" s="227" t="s">
        <v>349</v>
      </c>
      <c r="C199" s="201">
        <f>C200</f>
        <v>9900</v>
      </c>
      <c r="D199" s="201">
        <f t="shared" ref="D199:K199" si="228">D200</f>
        <v>5000</v>
      </c>
      <c r="E199" s="201">
        <f t="shared" si="228"/>
        <v>0</v>
      </c>
      <c r="F199" s="201">
        <f t="shared" si="228"/>
        <v>4900</v>
      </c>
      <c r="G199" s="201">
        <f t="shared" si="228"/>
        <v>0</v>
      </c>
      <c r="H199" s="203">
        <f t="shared" si="228"/>
        <v>0</v>
      </c>
      <c r="I199" s="201">
        <f t="shared" si="228"/>
        <v>0</v>
      </c>
      <c r="J199" s="201">
        <f t="shared" si="228"/>
        <v>0</v>
      </c>
      <c r="K199" s="201">
        <f t="shared" si="228"/>
        <v>0</v>
      </c>
      <c r="L199" s="201">
        <f t="shared" ref="L199" si="229">L200</f>
        <v>9900</v>
      </c>
      <c r="M199" s="201">
        <f t="shared" ref="M199" si="230">M200</f>
        <v>5000</v>
      </c>
      <c r="N199" s="201">
        <f t="shared" ref="N199" si="231">N200</f>
        <v>0</v>
      </c>
      <c r="O199" s="201">
        <f t="shared" ref="O199" si="232">O200</f>
        <v>4900</v>
      </c>
      <c r="P199" s="201">
        <f t="shared" ref="P199" si="233">P200</f>
        <v>0</v>
      </c>
      <c r="Q199" s="203">
        <f t="shared" ref="Q199" si="234">Q200</f>
        <v>0</v>
      </c>
      <c r="R199" s="201">
        <f t="shared" ref="R199" si="235">R200</f>
        <v>0</v>
      </c>
      <c r="S199" s="201">
        <f t="shared" ref="S199" si="236">S200</f>
        <v>0</v>
      </c>
      <c r="T199" s="201">
        <f t="shared" ref="T199" si="237">T200</f>
        <v>0</v>
      </c>
      <c r="U199" s="201">
        <f t="shared" ref="U199" si="238">U200</f>
        <v>9900</v>
      </c>
      <c r="V199" s="201">
        <f t="shared" ref="V199" si="239">V200</f>
        <v>5000</v>
      </c>
      <c r="W199" s="201">
        <f t="shared" ref="W199" si="240">W200</f>
        <v>0</v>
      </c>
      <c r="X199" s="201">
        <f t="shared" ref="X199" si="241">X200</f>
        <v>4900</v>
      </c>
      <c r="Y199" s="201">
        <f t="shared" ref="Y199" si="242">Y200</f>
        <v>0</v>
      </c>
      <c r="Z199" s="203">
        <f t="shared" ref="Z199" si="243">Z200</f>
        <v>0</v>
      </c>
      <c r="AA199" s="201">
        <f t="shared" ref="AA199" si="244">AA200</f>
        <v>0</v>
      </c>
      <c r="AB199" s="201">
        <f t="shared" ref="AB199" si="245">AB200</f>
        <v>0</v>
      </c>
      <c r="AC199" s="201">
        <f t="shared" ref="AC199" si="246">AC200</f>
        <v>0</v>
      </c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</row>
    <row r="200" spans="1:39" s="8" customFormat="1" ht="13.8" hidden="1" customHeight="1">
      <c r="A200" s="195">
        <v>3299</v>
      </c>
      <c r="B200" s="154" t="s">
        <v>349</v>
      </c>
      <c r="C200" s="205">
        <v>9900</v>
      </c>
      <c r="D200" s="141">
        <v>5000</v>
      </c>
      <c r="E200" s="144"/>
      <c r="F200" s="141">
        <v>4900</v>
      </c>
      <c r="G200" s="144"/>
      <c r="H200" s="145"/>
      <c r="I200" s="144"/>
      <c r="J200" s="144"/>
      <c r="K200" s="144"/>
      <c r="L200" s="141">
        <v>9900</v>
      </c>
      <c r="M200" s="141">
        <v>5000</v>
      </c>
      <c r="N200" s="141"/>
      <c r="O200" s="141">
        <v>4900</v>
      </c>
      <c r="P200" s="144"/>
      <c r="Q200" s="145"/>
      <c r="R200" s="144"/>
      <c r="S200" s="144"/>
      <c r="T200" s="144"/>
      <c r="U200" s="141">
        <v>9900</v>
      </c>
      <c r="V200" s="141">
        <v>5000</v>
      </c>
      <c r="W200" s="141"/>
      <c r="X200" s="141">
        <v>4900</v>
      </c>
      <c r="Y200" s="144"/>
      <c r="Z200" s="145"/>
      <c r="AA200" s="144"/>
      <c r="AB200" s="144"/>
      <c r="AC200" s="144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</row>
    <row r="201" spans="1:39" s="8" customFormat="1">
      <c r="A201" s="197" t="s">
        <v>371</v>
      </c>
      <c r="B201" s="208" t="s">
        <v>363</v>
      </c>
      <c r="C201" s="204">
        <f>C202</f>
        <v>6360</v>
      </c>
      <c r="D201" s="148">
        <f t="shared" ref="D201:AC201" si="247">D202</f>
        <v>6360</v>
      </c>
      <c r="E201" s="148">
        <f t="shared" si="247"/>
        <v>0</v>
      </c>
      <c r="F201" s="148">
        <f t="shared" si="247"/>
        <v>0</v>
      </c>
      <c r="G201" s="148">
        <f t="shared" si="247"/>
        <v>0</v>
      </c>
      <c r="H201" s="145">
        <f t="shared" si="247"/>
        <v>0</v>
      </c>
      <c r="I201" s="148">
        <f t="shared" si="247"/>
        <v>0</v>
      </c>
      <c r="J201" s="148">
        <f t="shared" si="247"/>
        <v>0</v>
      </c>
      <c r="K201" s="148">
        <f t="shared" si="247"/>
        <v>0</v>
      </c>
      <c r="L201" s="148">
        <f>L202</f>
        <v>6360</v>
      </c>
      <c r="M201" s="148">
        <f t="shared" si="247"/>
        <v>6360</v>
      </c>
      <c r="N201" s="148">
        <f t="shared" si="247"/>
        <v>0</v>
      </c>
      <c r="O201" s="148">
        <f t="shared" si="247"/>
        <v>0</v>
      </c>
      <c r="P201" s="148">
        <f t="shared" si="247"/>
        <v>0</v>
      </c>
      <c r="Q201" s="148">
        <f t="shared" si="247"/>
        <v>0</v>
      </c>
      <c r="R201" s="148">
        <f t="shared" si="247"/>
        <v>0</v>
      </c>
      <c r="S201" s="148">
        <f t="shared" si="247"/>
        <v>0</v>
      </c>
      <c r="T201" s="148">
        <f t="shared" si="247"/>
        <v>0</v>
      </c>
      <c r="U201" s="148">
        <f>U202</f>
        <v>6360</v>
      </c>
      <c r="V201" s="148">
        <f t="shared" si="247"/>
        <v>6360</v>
      </c>
      <c r="W201" s="148">
        <f t="shared" si="247"/>
        <v>0</v>
      </c>
      <c r="X201" s="148">
        <f t="shared" si="247"/>
        <v>0</v>
      </c>
      <c r="Y201" s="148">
        <f t="shared" si="247"/>
        <v>0</v>
      </c>
      <c r="Z201" s="148">
        <f t="shared" si="247"/>
        <v>0</v>
      </c>
      <c r="AA201" s="148">
        <f t="shared" si="247"/>
        <v>0</v>
      </c>
      <c r="AB201" s="148">
        <f t="shared" si="247"/>
        <v>0</v>
      </c>
      <c r="AC201" s="148">
        <f t="shared" si="247"/>
        <v>0</v>
      </c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</row>
    <row r="202" spans="1:39" s="8" customFormat="1">
      <c r="A202" s="198">
        <v>3</v>
      </c>
      <c r="B202" s="209" t="s">
        <v>344</v>
      </c>
      <c r="C202" s="201">
        <f>C203</f>
        <v>6360</v>
      </c>
      <c r="D202" s="144">
        <f t="shared" ref="D202:K202" si="248">D203</f>
        <v>6360</v>
      </c>
      <c r="E202" s="144">
        <f t="shared" si="248"/>
        <v>0</v>
      </c>
      <c r="F202" s="144">
        <f t="shared" si="248"/>
        <v>0</v>
      </c>
      <c r="G202" s="144">
        <f t="shared" si="248"/>
        <v>0</v>
      </c>
      <c r="H202" s="145">
        <f t="shared" si="248"/>
        <v>0</v>
      </c>
      <c r="I202" s="144">
        <f t="shared" si="248"/>
        <v>0</v>
      </c>
      <c r="J202" s="144">
        <f t="shared" si="248"/>
        <v>0</v>
      </c>
      <c r="K202" s="144">
        <f t="shared" si="248"/>
        <v>0</v>
      </c>
      <c r="L202" s="144">
        <f>L203</f>
        <v>6360</v>
      </c>
      <c r="M202" s="144">
        <f t="shared" ref="M202:T202" si="249">M203</f>
        <v>6360</v>
      </c>
      <c r="N202" s="144">
        <f t="shared" si="249"/>
        <v>0</v>
      </c>
      <c r="O202" s="144">
        <f t="shared" si="249"/>
        <v>0</v>
      </c>
      <c r="P202" s="144">
        <f t="shared" si="249"/>
        <v>0</v>
      </c>
      <c r="Q202" s="145">
        <f t="shared" si="249"/>
        <v>0</v>
      </c>
      <c r="R202" s="144">
        <f t="shared" si="249"/>
        <v>0</v>
      </c>
      <c r="S202" s="144">
        <f t="shared" si="249"/>
        <v>0</v>
      </c>
      <c r="T202" s="144">
        <f t="shared" si="249"/>
        <v>0</v>
      </c>
      <c r="U202" s="144">
        <f>U203</f>
        <v>6360</v>
      </c>
      <c r="V202" s="144">
        <f t="shared" ref="V202:AC202" si="250">V203</f>
        <v>6360</v>
      </c>
      <c r="W202" s="144">
        <f t="shared" si="250"/>
        <v>0</v>
      </c>
      <c r="X202" s="144">
        <f t="shared" si="250"/>
        <v>0</v>
      </c>
      <c r="Y202" s="144">
        <f t="shared" si="250"/>
        <v>0</v>
      </c>
      <c r="Z202" s="145">
        <f t="shared" si="250"/>
        <v>0</v>
      </c>
      <c r="AA202" s="144">
        <f t="shared" si="250"/>
        <v>0</v>
      </c>
      <c r="AB202" s="144">
        <f t="shared" si="250"/>
        <v>0</v>
      </c>
      <c r="AC202" s="144">
        <f t="shared" si="250"/>
        <v>0</v>
      </c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</row>
    <row r="203" spans="1:39" s="67" customFormat="1">
      <c r="A203" s="196">
        <v>32</v>
      </c>
      <c r="B203" s="206" t="s">
        <v>25</v>
      </c>
      <c r="C203" s="203">
        <f>C209</f>
        <v>6360</v>
      </c>
      <c r="D203" s="203">
        <f t="shared" ref="D203:T203" si="251">D209</f>
        <v>6360</v>
      </c>
      <c r="E203" s="203">
        <f t="shared" si="251"/>
        <v>0</v>
      </c>
      <c r="F203" s="203">
        <f t="shared" si="251"/>
        <v>0</v>
      </c>
      <c r="G203" s="203">
        <f t="shared" si="251"/>
        <v>0</v>
      </c>
      <c r="H203" s="203">
        <f t="shared" si="251"/>
        <v>0</v>
      </c>
      <c r="I203" s="203">
        <f t="shared" si="251"/>
        <v>0</v>
      </c>
      <c r="J203" s="203">
        <f t="shared" si="251"/>
        <v>0</v>
      </c>
      <c r="K203" s="203">
        <f t="shared" si="251"/>
        <v>0</v>
      </c>
      <c r="L203" s="203">
        <f t="shared" si="251"/>
        <v>6360</v>
      </c>
      <c r="M203" s="203">
        <f t="shared" si="251"/>
        <v>6360</v>
      </c>
      <c r="N203" s="203">
        <f t="shared" si="251"/>
        <v>0</v>
      </c>
      <c r="O203" s="203">
        <f t="shared" si="251"/>
        <v>0</v>
      </c>
      <c r="P203" s="203">
        <f t="shared" si="251"/>
        <v>0</v>
      </c>
      <c r="Q203" s="203">
        <f t="shared" si="251"/>
        <v>0</v>
      </c>
      <c r="R203" s="203">
        <f t="shared" si="251"/>
        <v>0</v>
      </c>
      <c r="S203" s="203">
        <f t="shared" si="251"/>
        <v>0</v>
      </c>
      <c r="T203" s="203">
        <f t="shared" si="251"/>
        <v>0</v>
      </c>
      <c r="U203" s="145">
        <f>U210</f>
        <v>6360</v>
      </c>
      <c r="V203" s="145">
        <f t="shared" ref="V203:AC203" si="252">V210</f>
        <v>6360</v>
      </c>
      <c r="W203" s="145">
        <f t="shared" si="252"/>
        <v>0</v>
      </c>
      <c r="X203" s="145">
        <f t="shared" si="252"/>
        <v>0</v>
      </c>
      <c r="Y203" s="145">
        <f t="shared" si="252"/>
        <v>0</v>
      </c>
      <c r="Z203" s="145">
        <f t="shared" si="252"/>
        <v>0</v>
      </c>
      <c r="AA203" s="145">
        <f t="shared" si="252"/>
        <v>0</v>
      </c>
      <c r="AB203" s="145">
        <f t="shared" si="252"/>
        <v>0</v>
      </c>
      <c r="AC203" s="145">
        <f t="shared" si="252"/>
        <v>0</v>
      </c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</row>
    <row r="204" spans="1:39" s="8" customFormat="1" hidden="1">
      <c r="A204" s="195">
        <v>3211</v>
      </c>
      <c r="B204" s="154" t="s">
        <v>66</v>
      </c>
      <c r="C204" s="201"/>
      <c r="D204" s="144"/>
      <c r="E204" s="144"/>
      <c r="F204" s="144"/>
      <c r="G204" s="144"/>
      <c r="H204" s="145"/>
      <c r="I204" s="144"/>
      <c r="J204" s="144"/>
      <c r="K204" s="144"/>
      <c r="L204" s="144"/>
      <c r="M204" s="144"/>
      <c r="N204" s="144"/>
      <c r="O204" s="144"/>
      <c r="P204" s="144"/>
      <c r="Q204" s="145"/>
      <c r="R204" s="144"/>
      <c r="S204" s="144"/>
      <c r="T204" s="144"/>
      <c r="U204" s="144"/>
      <c r="V204" s="144"/>
      <c r="W204" s="144"/>
      <c r="X204" s="144"/>
      <c r="Y204" s="144"/>
      <c r="Z204" s="145"/>
      <c r="AA204" s="144"/>
      <c r="AB204" s="144"/>
      <c r="AC204" s="144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</row>
    <row r="205" spans="1:39" s="8" customFormat="1" ht="22.8" hidden="1">
      <c r="A205" s="195">
        <v>3212</v>
      </c>
      <c r="B205" s="154" t="s">
        <v>68</v>
      </c>
      <c r="C205" s="201"/>
      <c r="D205" s="144"/>
      <c r="E205" s="144"/>
      <c r="F205" s="144"/>
      <c r="G205" s="144"/>
      <c r="H205" s="145"/>
      <c r="I205" s="144"/>
      <c r="J205" s="144"/>
      <c r="K205" s="144"/>
      <c r="L205" s="144"/>
      <c r="M205" s="144"/>
      <c r="N205" s="144"/>
      <c r="O205" s="144"/>
      <c r="P205" s="144"/>
      <c r="Q205" s="145"/>
      <c r="R205" s="144"/>
      <c r="S205" s="144"/>
      <c r="T205" s="144"/>
      <c r="U205" s="144"/>
      <c r="V205" s="144"/>
      <c r="W205" s="144"/>
      <c r="X205" s="144"/>
      <c r="Y205" s="144"/>
      <c r="Z205" s="145"/>
      <c r="AA205" s="144"/>
      <c r="AB205" s="144"/>
      <c r="AC205" s="144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</row>
    <row r="206" spans="1:39" s="8" customFormat="1" hidden="1">
      <c r="A206" s="195">
        <v>3213</v>
      </c>
      <c r="B206" s="154" t="s">
        <v>70</v>
      </c>
      <c r="C206" s="201"/>
      <c r="D206" s="144"/>
      <c r="E206" s="144"/>
      <c r="F206" s="144"/>
      <c r="G206" s="144"/>
      <c r="H206" s="145"/>
      <c r="I206" s="144"/>
      <c r="J206" s="144"/>
      <c r="K206" s="144"/>
      <c r="L206" s="144"/>
      <c r="M206" s="144"/>
      <c r="N206" s="144"/>
      <c r="O206" s="144"/>
      <c r="P206" s="144"/>
      <c r="Q206" s="145"/>
      <c r="R206" s="144"/>
      <c r="S206" s="144"/>
      <c r="T206" s="144"/>
      <c r="U206" s="144"/>
      <c r="V206" s="144"/>
      <c r="W206" s="144"/>
      <c r="X206" s="144"/>
      <c r="Y206" s="144"/>
      <c r="Z206" s="145"/>
      <c r="AA206" s="144"/>
      <c r="AB206" s="144"/>
      <c r="AC206" s="144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</row>
    <row r="207" spans="1:39" s="8" customFormat="1" hidden="1">
      <c r="A207" s="195">
        <v>3214</v>
      </c>
      <c r="B207" s="154" t="s">
        <v>72</v>
      </c>
      <c r="C207" s="201"/>
      <c r="D207" s="144"/>
      <c r="E207" s="144"/>
      <c r="F207" s="144"/>
      <c r="G207" s="144"/>
      <c r="H207" s="145"/>
      <c r="I207" s="144"/>
      <c r="J207" s="144"/>
      <c r="K207" s="144"/>
      <c r="L207" s="144"/>
      <c r="M207" s="144"/>
      <c r="N207" s="144"/>
      <c r="O207" s="144"/>
      <c r="P207" s="144"/>
      <c r="Q207" s="145"/>
      <c r="R207" s="144"/>
      <c r="S207" s="144"/>
      <c r="T207" s="144"/>
      <c r="U207" s="144"/>
      <c r="V207" s="144"/>
      <c r="W207" s="144"/>
      <c r="X207" s="144"/>
      <c r="Y207" s="144"/>
      <c r="Z207" s="145"/>
      <c r="AA207" s="144"/>
      <c r="AB207" s="144"/>
      <c r="AC207" s="144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</row>
    <row r="208" spans="1:39" s="8" customFormat="1" hidden="1">
      <c r="A208" s="195">
        <v>3221</v>
      </c>
      <c r="B208" s="154" t="s">
        <v>46</v>
      </c>
      <c r="C208" s="201"/>
      <c r="D208" s="144"/>
      <c r="E208" s="144"/>
      <c r="F208" s="144"/>
      <c r="G208" s="144"/>
      <c r="H208" s="145"/>
      <c r="I208" s="144"/>
      <c r="J208" s="144"/>
      <c r="K208" s="144"/>
      <c r="L208" s="144"/>
      <c r="M208" s="144"/>
      <c r="N208" s="144"/>
      <c r="O208" s="144"/>
      <c r="P208" s="144"/>
      <c r="Q208" s="145"/>
      <c r="R208" s="144"/>
      <c r="S208" s="144"/>
      <c r="T208" s="144"/>
      <c r="U208" s="144"/>
      <c r="V208" s="144"/>
      <c r="W208" s="144"/>
      <c r="X208" s="144"/>
      <c r="Y208" s="144"/>
      <c r="Z208" s="145"/>
      <c r="AA208" s="144"/>
      <c r="AB208" s="144"/>
      <c r="AC208" s="144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</row>
    <row r="209" spans="1:39" s="8" customFormat="1">
      <c r="A209" s="225" t="s">
        <v>73</v>
      </c>
      <c r="B209" s="226"/>
      <c r="C209" s="201">
        <f>C210</f>
        <v>6360</v>
      </c>
      <c r="D209" s="201">
        <f t="shared" ref="D209:K209" si="253">D210</f>
        <v>6360</v>
      </c>
      <c r="E209" s="201">
        <f t="shared" si="253"/>
        <v>0</v>
      </c>
      <c r="F209" s="201">
        <f t="shared" si="253"/>
        <v>0</v>
      </c>
      <c r="G209" s="201">
        <f t="shared" si="253"/>
        <v>0</v>
      </c>
      <c r="H209" s="203">
        <f t="shared" si="253"/>
        <v>0</v>
      </c>
      <c r="I209" s="201">
        <f t="shared" si="253"/>
        <v>0</v>
      </c>
      <c r="J209" s="201">
        <f t="shared" si="253"/>
        <v>0</v>
      </c>
      <c r="K209" s="201">
        <f t="shared" si="253"/>
        <v>0</v>
      </c>
      <c r="L209" s="201">
        <f t="shared" ref="L209" si="254">L210</f>
        <v>6360</v>
      </c>
      <c r="M209" s="201">
        <f t="shared" ref="M209" si="255">M210</f>
        <v>6360</v>
      </c>
      <c r="N209" s="201">
        <f t="shared" ref="N209" si="256">N210</f>
        <v>0</v>
      </c>
      <c r="O209" s="201">
        <f t="shared" ref="O209" si="257">O210</f>
        <v>0</v>
      </c>
      <c r="P209" s="201">
        <f t="shared" ref="P209" si="258">P210</f>
        <v>0</v>
      </c>
      <c r="Q209" s="203">
        <f t="shared" ref="Q209" si="259">Q210</f>
        <v>0</v>
      </c>
      <c r="R209" s="201">
        <f t="shared" ref="R209" si="260">R210</f>
        <v>0</v>
      </c>
      <c r="S209" s="201">
        <f t="shared" ref="S209" si="261">S210</f>
        <v>0</v>
      </c>
      <c r="T209" s="201">
        <f t="shared" ref="T209" si="262">T210</f>
        <v>0</v>
      </c>
      <c r="U209" s="201">
        <f t="shared" ref="U209" si="263">U210</f>
        <v>6360</v>
      </c>
      <c r="V209" s="201">
        <f t="shared" ref="V209" si="264">V210</f>
        <v>6360</v>
      </c>
      <c r="W209" s="201">
        <f t="shared" ref="W209" si="265">W210</f>
        <v>0</v>
      </c>
      <c r="X209" s="201">
        <f t="shared" ref="X209" si="266">X210</f>
        <v>0</v>
      </c>
      <c r="Y209" s="201">
        <f t="shared" ref="Y209" si="267">Y210</f>
        <v>0</v>
      </c>
      <c r="Z209" s="203">
        <f t="shared" ref="Z209" si="268">Z210</f>
        <v>0</v>
      </c>
      <c r="AA209" s="201">
        <f t="shared" ref="AA209" si="269">AA210</f>
        <v>0</v>
      </c>
      <c r="AB209" s="201">
        <f t="shared" ref="AB209" si="270">AB210</f>
        <v>0</v>
      </c>
      <c r="AC209" s="201">
        <f t="shared" ref="AC209" si="271">AC210</f>
        <v>0</v>
      </c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</row>
    <row r="210" spans="1:39" s="8" customFormat="1" hidden="1">
      <c r="A210" s="195">
        <v>3222</v>
      </c>
      <c r="B210" s="154" t="s">
        <v>47</v>
      </c>
      <c r="C210" s="205">
        <v>6360</v>
      </c>
      <c r="D210" s="141">
        <v>6360</v>
      </c>
      <c r="E210" s="144"/>
      <c r="F210" s="144"/>
      <c r="G210" s="144"/>
      <c r="H210" s="145"/>
      <c r="I210" s="144"/>
      <c r="J210" s="144"/>
      <c r="K210" s="144"/>
      <c r="L210" s="141">
        <v>6360</v>
      </c>
      <c r="M210" s="141">
        <v>6360</v>
      </c>
      <c r="N210" s="144"/>
      <c r="O210" s="144"/>
      <c r="P210" s="144"/>
      <c r="Q210" s="145"/>
      <c r="R210" s="144"/>
      <c r="S210" s="144"/>
      <c r="T210" s="144"/>
      <c r="U210" s="141">
        <v>6360</v>
      </c>
      <c r="V210" s="141">
        <v>6360</v>
      </c>
      <c r="W210" s="144"/>
      <c r="X210" s="144"/>
      <c r="Y210" s="144"/>
      <c r="Z210" s="145"/>
      <c r="AA210" s="144"/>
      <c r="AB210" s="144"/>
      <c r="AC210" s="144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</row>
    <row r="211" spans="1:39">
      <c r="A211" s="36"/>
      <c r="B211" s="10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Q211" s="157"/>
      <c r="Z211" s="157"/>
    </row>
    <row r="212" spans="1:39">
      <c r="A212" s="36"/>
      <c r="B212" s="10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Q212" s="157"/>
      <c r="Z212" s="157"/>
    </row>
    <row r="213" spans="1:39">
      <c r="A213" s="36"/>
      <c r="B213" s="10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Q213" s="157"/>
      <c r="Z213" s="157"/>
    </row>
    <row r="214" spans="1:39">
      <c r="A214" s="36"/>
      <c r="B214" s="10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Q214" s="157"/>
      <c r="Z214" s="157"/>
    </row>
    <row r="215" spans="1:39">
      <c r="A215" s="36"/>
      <c r="B215" s="10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Q215" s="157"/>
      <c r="Z215" s="157"/>
    </row>
    <row r="216" spans="1:39">
      <c r="A216" s="36"/>
      <c r="B216" s="10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Q216" s="157"/>
      <c r="Z216" s="157"/>
    </row>
    <row r="217" spans="1:39">
      <c r="A217" s="36"/>
      <c r="B217" s="10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Q217" s="157"/>
      <c r="Z217" s="157"/>
    </row>
    <row r="218" spans="1:39">
      <c r="A218" s="36"/>
      <c r="B218" s="10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Q218" s="157"/>
      <c r="Z218" s="157"/>
    </row>
    <row r="219" spans="1:39">
      <c r="A219" s="36"/>
      <c r="B219" s="10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Q219" s="157"/>
      <c r="Z219" s="157"/>
    </row>
    <row r="220" spans="1:39">
      <c r="A220" s="36"/>
      <c r="B220" s="10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Q220" s="157"/>
      <c r="Z220" s="157"/>
    </row>
    <row r="221" spans="1:39">
      <c r="A221" s="36"/>
      <c r="B221" s="10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Q221" s="157"/>
      <c r="Z221" s="157"/>
    </row>
    <row r="222" spans="1:39">
      <c r="A222" s="36"/>
      <c r="B222" s="10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Q222" s="157"/>
      <c r="Z222" s="157"/>
    </row>
    <row r="223" spans="1:39">
      <c r="A223" s="36"/>
      <c r="B223" s="10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Q223" s="157"/>
      <c r="Z223" s="157"/>
    </row>
    <row r="224" spans="1:39">
      <c r="A224" s="36"/>
      <c r="B224" s="10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Q224" s="157"/>
      <c r="Z224" s="157"/>
    </row>
    <row r="225" spans="1:26">
      <c r="A225" s="36"/>
      <c r="B225" s="10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Q225" s="157"/>
      <c r="Z225" s="157"/>
    </row>
    <row r="226" spans="1:26">
      <c r="A226" s="36"/>
      <c r="B226" s="10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Q226" s="157"/>
      <c r="Z226" s="157"/>
    </row>
    <row r="227" spans="1:26">
      <c r="A227" s="36"/>
      <c r="B227" s="10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Q227" s="157"/>
      <c r="Z227" s="157"/>
    </row>
    <row r="228" spans="1:26">
      <c r="A228" s="36"/>
      <c r="B228" s="10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Q228" s="157"/>
      <c r="Z228" s="157"/>
    </row>
    <row r="229" spans="1:26">
      <c r="A229" s="36"/>
      <c r="B229" s="10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Q229" s="157"/>
      <c r="Z229" s="157"/>
    </row>
    <row r="230" spans="1:26">
      <c r="A230" s="36"/>
      <c r="B230" s="10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Q230" s="157"/>
      <c r="Z230" s="157"/>
    </row>
    <row r="231" spans="1:26">
      <c r="A231" s="36"/>
      <c r="B231" s="10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Q231" s="157"/>
      <c r="Z231" s="157"/>
    </row>
    <row r="232" spans="1:26">
      <c r="A232" s="36"/>
      <c r="B232" s="10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Q232" s="157"/>
      <c r="Z232" s="157"/>
    </row>
    <row r="233" spans="1:26">
      <c r="A233" s="36"/>
      <c r="B233" s="10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Q233" s="157"/>
      <c r="Z233" s="157"/>
    </row>
    <row r="234" spans="1:26">
      <c r="A234" s="36"/>
      <c r="B234" s="10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Q234" s="157"/>
      <c r="Z234" s="157"/>
    </row>
    <row r="235" spans="1:26">
      <c r="A235" s="36"/>
      <c r="B235" s="10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Q235" s="157"/>
      <c r="Z235" s="157"/>
    </row>
    <row r="236" spans="1:26">
      <c r="A236" s="36"/>
      <c r="B236" s="10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Q236" s="157"/>
      <c r="Z236" s="157"/>
    </row>
    <row r="237" spans="1:26">
      <c r="A237" s="36"/>
      <c r="B237" s="10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Q237" s="157"/>
      <c r="Z237" s="157"/>
    </row>
    <row r="238" spans="1:26">
      <c r="A238" s="36"/>
      <c r="B238" s="10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Q238" s="157"/>
      <c r="Z238" s="157"/>
    </row>
    <row r="239" spans="1:26">
      <c r="A239" s="36"/>
      <c r="B239" s="10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Q239" s="157"/>
      <c r="Z239" s="157"/>
    </row>
    <row r="240" spans="1:26">
      <c r="A240" s="36"/>
      <c r="B240" s="10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Q240" s="157"/>
      <c r="Z240" s="157"/>
    </row>
    <row r="241" spans="1:26">
      <c r="A241" s="36"/>
      <c r="B241" s="10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Q241" s="157"/>
      <c r="Z241" s="157"/>
    </row>
    <row r="242" spans="1:26">
      <c r="A242" s="36"/>
      <c r="B242" s="10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Q242" s="157"/>
      <c r="Z242" s="157"/>
    </row>
    <row r="243" spans="1:26">
      <c r="A243" s="36"/>
      <c r="B243" s="10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Q243" s="157"/>
      <c r="Z243" s="157"/>
    </row>
    <row r="244" spans="1:26">
      <c r="A244" s="36"/>
      <c r="B244" s="10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Q244" s="157"/>
      <c r="Z244" s="157"/>
    </row>
    <row r="245" spans="1:26">
      <c r="A245" s="36"/>
      <c r="B245" s="10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Q245" s="157"/>
      <c r="Z245" s="157"/>
    </row>
    <row r="246" spans="1:26">
      <c r="A246" s="36"/>
      <c r="B246" s="10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Q246" s="157"/>
      <c r="Z246" s="157"/>
    </row>
    <row r="247" spans="1:26">
      <c r="A247" s="36"/>
      <c r="B247" s="10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Q247" s="157"/>
      <c r="Z247" s="157"/>
    </row>
    <row r="248" spans="1:26">
      <c r="A248" s="36"/>
      <c r="B248" s="10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Q248" s="157"/>
      <c r="Z248" s="157"/>
    </row>
    <row r="249" spans="1:26">
      <c r="A249" s="36"/>
      <c r="B249" s="10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Q249" s="157"/>
      <c r="Z249" s="157"/>
    </row>
    <row r="250" spans="1:26">
      <c r="A250" s="36"/>
      <c r="B250" s="10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Q250" s="157"/>
      <c r="Z250" s="157"/>
    </row>
    <row r="251" spans="1:26">
      <c r="A251" s="36"/>
      <c r="B251" s="10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Q251" s="157"/>
      <c r="Z251" s="157"/>
    </row>
    <row r="252" spans="1:26">
      <c r="A252" s="36"/>
      <c r="B252" s="10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Q252" s="157"/>
      <c r="Z252" s="157"/>
    </row>
    <row r="253" spans="1:26">
      <c r="A253" s="36"/>
      <c r="B253" s="10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Q253" s="157"/>
      <c r="Z253" s="157"/>
    </row>
    <row r="254" spans="1:26">
      <c r="A254" s="36"/>
      <c r="B254" s="10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Q254" s="157"/>
      <c r="Z254" s="157"/>
    </row>
    <row r="255" spans="1:26">
      <c r="A255" s="36"/>
      <c r="B255" s="10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Q255" s="157"/>
      <c r="Z255" s="157"/>
    </row>
    <row r="256" spans="1:26">
      <c r="A256" s="36"/>
      <c r="B256" s="10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Q256" s="157"/>
      <c r="Z256" s="157"/>
    </row>
    <row r="257" spans="1:26">
      <c r="A257" s="36"/>
      <c r="B257" s="10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Q257" s="157"/>
      <c r="Z257" s="157"/>
    </row>
    <row r="258" spans="1:26">
      <c r="A258" s="36"/>
      <c r="B258" s="10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Q258" s="157"/>
      <c r="Z258" s="157"/>
    </row>
    <row r="259" spans="1:26">
      <c r="A259" s="36"/>
      <c r="B259" s="10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Q259" s="157"/>
      <c r="Z259" s="157"/>
    </row>
    <row r="260" spans="1:26">
      <c r="A260" s="36"/>
      <c r="B260" s="10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Q260" s="157"/>
      <c r="Z260" s="157"/>
    </row>
    <row r="261" spans="1:26">
      <c r="A261" s="36"/>
      <c r="B261" s="10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Q261" s="157"/>
      <c r="Z261" s="157"/>
    </row>
    <row r="262" spans="1:26">
      <c r="A262" s="36"/>
      <c r="B262" s="10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Q262" s="157"/>
      <c r="Z262" s="157"/>
    </row>
    <row r="263" spans="1:26">
      <c r="A263" s="36"/>
      <c r="B263" s="10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Q263" s="157"/>
      <c r="Z263" s="157"/>
    </row>
    <row r="264" spans="1:26">
      <c r="A264" s="36"/>
      <c r="B264" s="10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Q264" s="157"/>
      <c r="Z264" s="157"/>
    </row>
    <row r="265" spans="1:26">
      <c r="A265" s="36"/>
      <c r="B265" s="10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Q265" s="157"/>
      <c r="Z265" s="157"/>
    </row>
    <row r="266" spans="1:26">
      <c r="A266" s="36"/>
      <c r="B266" s="10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Q266" s="157"/>
      <c r="Z266" s="157"/>
    </row>
    <row r="267" spans="1:26">
      <c r="A267" s="36"/>
      <c r="B267" s="10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Q267" s="157"/>
      <c r="Z267" s="157"/>
    </row>
    <row r="268" spans="1:26">
      <c r="A268" s="36"/>
      <c r="B268" s="10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Q268" s="157"/>
      <c r="Z268" s="157"/>
    </row>
    <row r="269" spans="1:26">
      <c r="A269" s="36"/>
      <c r="B269" s="10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Q269" s="157"/>
      <c r="Z269" s="157"/>
    </row>
    <row r="270" spans="1:26">
      <c r="A270" s="36"/>
      <c r="B270" s="10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Q270" s="157"/>
      <c r="Z270" s="157"/>
    </row>
    <row r="271" spans="1:26">
      <c r="A271" s="36"/>
      <c r="B271" s="10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Q271" s="157"/>
      <c r="Z271" s="157"/>
    </row>
    <row r="272" spans="1:26">
      <c r="A272" s="36"/>
      <c r="B272" s="10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Q272" s="157"/>
      <c r="Z272" s="157"/>
    </row>
    <row r="273" spans="1:26">
      <c r="A273" s="36"/>
      <c r="B273" s="10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Q273" s="157"/>
      <c r="Z273" s="157"/>
    </row>
    <row r="274" spans="1:26">
      <c r="A274" s="36"/>
      <c r="B274" s="10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Q274" s="157"/>
      <c r="Z274" s="157"/>
    </row>
    <row r="275" spans="1:26">
      <c r="A275" s="36"/>
      <c r="B275" s="10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Q275" s="157"/>
      <c r="Z275" s="157"/>
    </row>
    <row r="276" spans="1:26">
      <c r="A276" s="36"/>
      <c r="B276" s="10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Q276" s="157"/>
      <c r="Z276" s="157"/>
    </row>
    <row r="277" spans="1:26">
      <c r="A277" s="36"/>
      <c r="B277" s="10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Q277" s="157"/>
      <c r="Z277" s="157"/>
    </row>
    <row r="278" spans="1:26">
      <c r="A278" s="36"/>
      <c r="B278" s="10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Q278" s="157"/>
      <c r="Z278" s="157"/>
    </row>
    <row r="279" spans="1:26">
      <c r="A279" s="36"/>
      <c r="B279" s="10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Q279" s="157"/>
      <c r="Z279" s="157"/>
    </row>
    <row r="280" spans="1:26">
      <c r="A280" s="36"/>
      <c r="B280" s="10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Q280" s="157"/>
      <c r="Z280" s="157"/>
    </row>
    <row r="281" spans="1:26">
      <c r="A281" s="36"/>
      <c r="B281" s="10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Q281" s="157"/>
      <c r="Z281" s="157"/>
    </row>
    <row r="282" spans="1:26">
      <c r="A282" s="36"/>
      <c r="B282" s="10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Q282" s="157"/>
      <c r="Z282" s="157"/>
    </row>
    <row r="283" spans="1:26">
      <c r="A283" s="36"/>
      <c r="B283" s="10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Q283" s="157"/>
      <c r="Z283" s="157"/>
    </row>
    <row r="284" spans="1:26">
      <c r="A284" s="36"/>
      <c r="B284" s="10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Q284" s="157"/>
      <c r="Z284" s="157"/>
    </row>
    <row r="285" spans="1:26">
      <c r="A285" s="36"/>
      <c r="B285" s="10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Q285" s="157"/>
      <c r="Z285" s="157"/>
    </row>
    <row r="286" spans="1:26">
      <c r="A286" s="36"/>
      <c r="B286" s="10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Q286" s="157"/>
      <c r="Z286" s="157"/>
    </row>
    <row r="287" spans="1:26">
      <c r="A287" s="36"/>
      <c r="B287" s="10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Q287" s="157"/>
      <c r="Z287" s="157"/>
    </row>
    <row r="288" spans="1:26">
      <c r="A288" s="36"/>
      <c r="B288" s="10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Q288" s="157"/>
      <c r="Z288" s="157"/>
    </row>
    <row r="289" spans="1:26">
      <c r="A289" s="36"/>
      <c r="B289" s="10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Q289" s="157"/>
      <c r="Z289" s="157"/>
    </row>
    <row r="290" spans="1:26">
      <c r="A290" s="36"/>
      <c r="B290" s="10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Q290" s="157"/>
      <c r="Z290" s="157"/>
    </row>
    <row r="291" spans="1:26">
      <c r="A291" s="36"/>
      <c r="B291" s="10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Q291" s="157"/>
      <c r="Z291" s="157"/>
    </row>
    <row r="292" spans="1:26">
      <c r="A292" s="36"/>
      <c r="B292" s="10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Q292" s="157"/>
      <c r="Z292" s="157"/>
    </row>
    <row r="293" spans="1:26">
      <c r="A293" s="36"/>
      <c r="B293" s="10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Q293" s="157"/>
      <c r="Z293" s="157"/>
    </row>
    <row r="294" spans="1:26">
      <c r="A294" s="36"/>
      <c r="B294" s="10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Q294" s="157"/>
      <c r="Z294" s="157"/>
    </row>
    <row r="295" spans="1:26">
      <c r="A295" s="36"/>
      <c r="B295" s="10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Q295" s="157"/>
      <c r="Z295" s="157"/>
    </row>
    <row r="296" spans="1:26">
      <c r="A296" s="36"/>
      <c r="B296" s="10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Q296" s="157"/>
      <c r="Z296" s="157"/>
    </row>
    <row r="297" spans="1:26">
      <c r="A297" s="36"/>
      <c r="B297" s="10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Q297" s="157"/>
      <c r="Z297" s="157"/>
    </row>
    <row r="298" spans="1:26">
      <c r="A298" s="36"/>
      <c r="B298" s="10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Q298" s="157"/>
      <c r="Z298" s="157"/>
    </row>
    <row r="299" spans="1:26">
      <c r="A299" s="36"/>
      <c r="B299" s="10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Q299" s="157"/>
      <c r="Z299" s="157"/>
    </row>
    <row r="300" spans="1:26">
      <c r="A300" s="36"/>
      <c r="B300" s="10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Q300" s="157"/>
      <c r="Z300" s="157"/>
    </row>
    <row r="301" spans="1:26">
      <c r="A301" s="36"/>
      <c r="B301" s="10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Q301" s="157"/>
      <c r="Z301" s="157"/>
    </row>
    <row r="302" spans="1:26">
      <c r="A302" s="36"/>
      <c r="B302" s="10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Q302" s="157"/>
      <c r="Z302" s="157"/>
    </row>
    <row r="303" spans="1:26">
      <c r="A303" s="36"/>
      <c r="B303" s="10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Q303" s="157"/>
      <c r="Z303" s="157"/>
    </row>
    <row r="304" spans="1:26">
      <c r="A304" s="36"/>
      <c r="B304" s="10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Q304" s="157"/>
      <c r="Z304" s="157"/>
    </row>
    <row r="305" spans="1:26">
      <c r="A305" s="36"/>
      <c r="B305" s="10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Q305" s="157"/>
      <c r="Z305" s="157"/>
    </row>
    <row r="306" spans="1:26">
      <c r="A306" s="36"/>
      <c r="B306" s="10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Q306" s="157"/>
      <c r="Z306" s="157"/>
    </row>
    <row r="307" spans="1:26">
      <c r="A307" s="36"/>
      <c r="B307" s="10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Q307" s="157"/>
      <c r="Z307" s="157"/>
    </row>
    <row r="308" spans="1:26">
      <c r="A308" s="36"/>
      <c r="B308" s="10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Q308" s="157"/>
      <c r="Z308" s="157"/>
    </row>
    <row r="309" spans="1:26">
      <c r="A309" s="36"/>
      <c r="B309" s="10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Q309" s="157"/>
      <c r="Z309" s="157"/>
    </row>
    <row r="310" spans="1:26">
      <c r="A310" s="36"/>
      <c r="B310" s="10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Q310" s="157"/>
      <c r="Z310" s="157"/>
    </row>
    <row r="311" spans="1:26">
      <c r="A311" s="36"/>
      <c r="B311" s="10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Q311" s="157"/>
      <c r="Z311" s="157"/>
    </row>
    <row r="312" spans="1:26">
      <c r="A312" s="36"/>
      <c r="B312" s="10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Q312" s="157"/>
      <c r="Z312" s="157"/>
    </row>
    <row r="313" spans="1:26">
      <c r="A313" s="36"/>
      <c r="B313" s="10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Q313" s="157"/>
      <c r="Z313" s="157"/>
    </row>
    <row r="314" spans="1:26">
      <c r="A314" s="36"/>
      <c r="B314" s="10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Q314" s="157"/>
      <c r="Z314" s="157"/>
    </row>
    <row r="315" spans="1:26">
      <c r="A315" s="36"/>
      <c r="B315" s="10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Q315" s="157"/>
      <c r="Z315" s="157"/>
    </row>
    <row r="316" spans="1:26">
      <c r="A316" s="36"/>
      <c r="B316" s="10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Q316" s="157"/>
      <c r="Z316" s="157"/>
    </row>
    <row r="317" spans="1:26">
      <c r="A317" s="36"/>
      <c r="B317" s="10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Q317" s="157"/>
      <c r="Z317" s="157"/>
    </row>
    <row r="318" spans="1:26">
      <c r="A318" s="36"/>
      <c r="B318" s="10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Q318" s="157"/>
      <c r="Z318" s="157"/>
    </row>
    <row r="319" spans="1:26">
      <c r="A319" s="36"/>
      <c r="B319" s="10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Q319" s="157"/>
      <c r="Z319" s="157"/>
    </row>
    <row r="320" spans="1:26">
      <c r="A320" s="36"/>
      <c r="B320" s="10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Q320" s="157"/>
      <c r="Z320" s="157"/>
    </row>
    <row r="321" spans="1:26">
      <c r="A321" s="36"/>
      <c r="B321" s="10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Q321" s="157"/>
      <c r="Z321" s="157"/>
    </row>
    <row r="322" spans="1:26">
      <c r="A322" s="36"/>
      <c r="B322" s="10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Q322" s="157"/>
      <c r="Z322" s="157"/>
    </row>
    <row r="323" spans="1:26">
      <c r="A323" s="36"/>
      <c r="B323" s="10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Q323" s="157"/>
      <c r="Z323" s="157"/>
    </row>
    <row r="324" spans="1:26">
      <c r="A324" s="36"/>
      <c r="B324" s="10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Q324" s="157"/>
      <c r="Z324" s="157"/>
    </row>
    <row r="325" spans="1:26">
      <c r="A325" s="36"/>
      <c r="B325" s="10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Q325" s="157"/>
      <c r="Z325" s="157"/>
    </row>
    <row r="326" spans="1:26">
      <c r="A326" s="36"/>
      <c r="B326" s="10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Q326" s="157"/>
      <c r="Z326" s="157"/>
    </row>
    <row r="327" spans="1:26">
      <c r="A327" s="36"/>
      <c r="B327" s="10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Q327" s="157"/>
      <c r="Z327" s="157"/>
    </row>
    <row r="328" spans="1:26">
      <c r="A328" s="36"/>
      <c r="B328" s="10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Q328" s="157"/>
      <c r="Z328" s="157"/>
    </row>
    <row r="329" spans="1:26">
      <c r="A329" s="36"/>
      <c r="B329" s="10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Q329" s="157"/>
      <c r="Z329" s="157"/>
    </row>
    <row r="330" spans="1:26">
      <c r="A330" s="36"/>
      <c r="B330" s="10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Q330" s="157"/>
      <c r="Z330" s="157"/>
    </row>
    <row r="331" spans="1:26">
      <c r="A331" s="36"/>
      <c r="B331" s="10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Q331" s="157"/>
      <c r="Z331" s="157"/>
    </row>
    <row r="332" spans="1:26">
      <c r="A332" s="36"/>
      <c r="B332" s="10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Q332" s="157"/>
      <c r="Z332" s="157"/>
    </row>
    <row r="333" spans="1:26">
      <c r="A333" s="36"/>
      <c r="B333" s="10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Q333" s="157"/>
      <c r="Z333" s="157"/>
    </row>
    <row r="334" spans="1:26">
      <c r="A334" s="36"/>
      <c r="B334" s="10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Q334" s="157"/>
      <c r="Z334" s="157"/>
    </row>
    <row r="335" spans="1:26">
      <c r="A335" s="36"/>
      <c r="B335" s="10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Q335" s="157"/>
      <c r="Z335" s="157"/>
    </row>
    <row r="336" spans="1:26">
      <c r="A336" s="36"/>
      <c r="B336" s="10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Q336" s="157"/>
      <c r="Z336" s="157"/>
    </row>
    <row r="337" spans="1:26">
      <c r="A337" s="36"/>
      <c r="B337" s="10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Q337" s="157"/>
      <c r="Z337" s="157"/>
    </row>
    <row r="338" spans="1:26">
      <c r="A338" s="36"/>
      <c r="B338" s="10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Q338" s="157"/>
      <c r="Z338" s="157"/>
    </row>
    <row r="339" spans="1:26">
      <c r="A339" s="36"/>
      <c r="B339" s="10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Q339" s="157"/>
      <c r="Z339" s="157"/>
    </row>
    <row r="340" spans="1:26">
      <c r="A340" s="36"/>
      <c r="B340" s="10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Q340" s="157"/>
      <c r="Z340" s="157"/>
    </row>
    <row r="341" spans="1:26">
      <c r="A341" s="36"/>
      <c r="B341" s="10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Q341" s="157"/>
      <c r="Z341" s="157"/>
    </row>
  </sheetData>
  <mergeCells count="1">
    <mergeCell ref="A1:M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80" firstPageNumber="10" orientation="landscape" useFirstPageNumber="1" horizontalDpi="300" verticalDpi="300" r:id="rId1"/>
  <headerFooter alignWithMargins="0">
    <oddFooter>&amp;R&amp;P</oddFooter>
  </headerFooter>
  <colBreaks count="3" manualBreakCount="3">
    <brk id="29" max="377" man="1"/>
    <brk id="675" max="377" man="1"/>
    <brk id="6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 općeg dijela</vt:lpstr>
      <vt:lpstr>Plan prih. po izvorima</vt:lpstr>
      <vt:lpstr>Opći dio - Prihodi</vt:lpstr>
      <vt:lpstr>Opći dio - Rashodi</vt:lpstr>
      <vt:lpstr>Plan rash. i izdat. po izvorima</vt:lpstr>
      <vt:lpstr>'Plan prih. po izvorima'!Ispis_naslova</vt:lpstr>
      <vt:lpstr>'Plan rash. i izdat. po izvorima'!Ispis_naslova</vt:lpstr>
      <vt:lpstr>'Opći dio - Prihodi'!Podrucje_ispisa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</cp:lastModifiedBy>
  <cp:lastPrinted>2019-02-04T10:05:49Z</cp:lastPrinted>
  <dcterms:created xsi:type="dcterms:W3CDTF">2013-09-11T11:00:21Z</dcterms:created>
  <dcterms:modified xsi:type="dcterms:W3CDTF">2019-02-07T12:15:39Z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