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Korisnik\Desktop\Dokumenti\UD KVARNER\J A V N A   N A B A V A\PLANOVI NABAVE\2025\"/>
    </mc:Choice>
  </mc:AlternateContent>
  <xr:revisionPtr revIDLastSave="0" documentId="13_ncr:1_{4CC9697B-405A-492C-BF7B-5CAD4A9C8E02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Plan nabave 2025" sheetId="3" r:id="rId1"/>
  </sheets>
  <definedNames>
    <definedName name="_xlnm.Print_Titles" localSheetId="0">'Plan nabave 2025'!$3:$4</definedName>
    <definedName name="_xlnm.Print_Area" localSheetId="0">'Plan nabave 2025'!$A$1:$L$73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3" l="1"/>
  <c r="E19" i="3"/>
  <c r="F13" i="3"/>
  <c r="E59" i="3"/>
  <c r="F58" i="3"/>
  <c r="E36" i="3"/>
  <c r="E49" i="3"/>
  <c r="E67" i="3"/>
  <c r="F57" i="3"/>
  <c r="F46" i="3"/>
  <c r="F66" i="3"/>
  <c r="F65" i="3"/>
  <c r="F64" i="3"/>
  <c r="F10" i="3"/>
  <c r="F47" i="3"/>
  <c r="F17" i="3"/>
  <c r="F30" i="3"/>
  <c r="F31" i="3"/>
  <c r="F29" i="3"/>
  <c r="F6" i="3"/>
  <c r="F59" i="3" l="1"/>
  <c r="F48" i="3"/>
  <c r="F18" i="3"/>
  <c r="F26" i="3"/>
  <c r="F44" i="3"/>
  <c r="F63" i="3"/>
  <c r="F62" i="3"/>
  <c r="E54" i="3"/>
  <c r="F53" i="3"/>
  <c r="F40" i="3"/>
  <c r="F39" i="3"/>
  <c r="F32" i="3"/>
  <c r="F28" i="3"/>
  <c r="F27" i="3"/>
  <c r="F35" i="3"/>
  <c r="F34" i="3"/>
  <c r="F33" i="3"/>
  <c r="F23" i="3"/>
  <c r="F52" i="3"/>
  <c r="F49" i="3" l="1"/>
  <c r="F67" i="3"/>
  <c r="F36" i="3"/>
  <c r="F54" i="3"/>
  <c r="F41" i="3"/>
  <c r="E41" i="3"/>
  <c r="E68" i="3" s="1"/>
  <c r="F68" i="3" l="1"/>
</calcChain>
</file>

<file path=xl/sharedStrings.xml><?xml version="1.0" encoding="utf-8"?>
<sst xmlns="http://schemas.openxmlformats.org/spreadsheetml/2006/main" count="196" uniqueCount="145">
  <si>
    <t>Redni broj</t>
  </si>
  <si>
    <t>Evidencijski broj nabave</t>
  </si>
  <si>
    <t>Predmet nabave</t>
  </si>
  <si>
    <t xml:space="preserve">CPV </t>
  </si>
  <si>
    <t>Procijenjena vrijednost nabave</t>
  </si>
  <si>
    <t>Planirana vrijednost nabave</t>
  </si>
  <si>
    <t>Vrsta postupka</t>
  </si>
  <si>
    <t xml:space="preserve">     Grupe</t>
  </si>
  <si>
    <t>Ugovor / Okvrini sporazum</t>
  </si>
  <si>
    <t>Planirani početak postupka</t>
  </si>
  <si>
    <t>Planirano trajanje ugovora / OS</t>
  </si>
  <si>
    <t>Napomena</t>
  </si>
  <si>
    <t>15500000-3</t>
  </si>
  <si>
    <t>Jednostavna nabava</t>
  </si>
  <si>
    <t>15811000-6</t>
  </si>
  <si>
    <t>15331000-7</t>
  </si>
  <si>
    <t>15800000-6</t>
  </si>
  <si>
    <t xml:space="preserve">  15863000-5 </t>
  </si>
  <si>
    <t xml:space="preserve">  03222000-3</t>
  </si>
  <si>
    <t xml:space="preserve">  15411100-3</t>
  </si>
  <si>
    <t xml:space="preserve">  33700000-7</t>
  </si>
  <si>
    <t xml:space="preserve">  39831200-8</t>
  </si>
  <si>
    <t>15200000-0</t>
  </si>
  <si>
    <t>03200000-0</t>
  </si>
  <si>
    <t>Deterdženti za rublje i sredstva za čišćenje</t>
  </si>
  <si>
    <t>Papirnata galanterija</t>
  </si>
  <si>
    <t>_________________________</t>
  </si>
  <si>
    <t xml:space="preserve">UKUPNO JEDNOSTAVNA NABAVA: </t>
  </si>
  <si>
    <t>15851100-9</t>
  </si>
  <si>
    <t>15850000-1</t>
  </si>
  <si>
    <t>NAMIRNICE:</t>
  </si>
  <si>
    <t>RADOVI:</t>
  </si>
  <si>
    <t>MATERIJAL I SREDSTVA ZA ČIŠĆENJE I ODRŽAVANJE:</t>
  </si>
  <si>
    <t>Smrznuta i konzervirana riba</t>
  </si>
  <si>
    <t>Svježe voće</t>
  </si>
  <si>
    <t>Svježe povrće i krumpir</t>
  </si>
  <si>
    <t>Čajevi, začini, sokovi, kompoti</t>
  </si>
  <si>
    <t>Kruh i krušni proizvodi</t>
  </si>
  <si>
    <t>Prerađeno povrće</t>
  </si>
  <si>
    <t>Ulja</t>
  </si>
  <si>
    <t>Lisnato tijesto i njoki</t>
  </si>
  <si>
    <t>Tjestenina</t>
  </si>
  <si>
    <t>Ostali prehrambeni proizvodi</t>
  </si>
  <si>
    <t>45000000-7</t>
  </si>
  <si>
    <t>Ukupno namirnice:</t>
  </si>
  <si>
    <t>Ukupno materijal i sredstva za čišćenje i održavanje:</t>
  </si>
  <si>
    <t>Ukupno radovi:</t>
  </si>
  <si>
    <t>45453100-8</t>
  </si>
  <si>
    <t>Ukupno sitan inventar:</t>
  </si>
  <si>
    <t>SITAN INVENTAR:</t>
  </si>
  <si>
    <t>Grupa 1.</t>
  </si>
  <si>
    <t>Grupa 2.</t>
  </si>
  <si>
    <t>Krovopokrivački radovi (sanacija/izmjena dijela krova i dimjnjaka)</t>
  </si>
  <si>
    <t>Sanacija propusnosti dimnjaka kotlovnice</t>
  </si>
  <si>
    <t>Postavljanje sigurnosnih ograda na prozore</t>
  </si>
  <si>
    <t>Mliječni proizvodi</t>
  </si>
  <si>
    <t>Proizvodi za unutarnje opremanje iz tekstilnih materijala (deke, jastuci)</t>
  </si>
  <si>
    <t>39516100-3</t>
  </si>
  <si>
    <t>39512000-4</t>
  </si>
  <si>
    <t xml:space="preserve">Posteljno rublje </t>
  </si>
  <si>
    <t>34928310-4</t>
  </si>
  <si>
    <t>42512000-8</t>
  </si>
  <si>
    <t>Ukupno oprema:</t>
  </si>
  <si>
    <t>39314000-6</t>
  </si>
  <si>
    <t>Industrijska kuhinjska oprema</t>
  </si>
  <si>
    <t>OPREMA:</t>
  </si>
  <si>
    <t>Nabava klimatizacijskih uređaja</t>
  </si>
  <si>
    <t>JAVNA NABAVA</t>
  </si>
  <si>
    <t>1. KVARTAL</t>
  </si>
  <si>
    <t>Otvoreni postupak</t>
  </si>
  <si>
    <t>45314320-0</t>
  </si>
  <si>
    <t>Ravnateljica:</t>
  </si>
  <si>
    <t>Dubravka Alar Vičević, prof.</t>
  </si>
  <si>
    <t>Razni mliječni proizvodi, mliječni namazi i sirevi (procijenjena vrijednost grupe 9.500,00 eura)</t>
  </si>
  <si>
    <t>Mlijeko, jogurt i vrhnje (procijenjena vrijednost grupe 6.500,00 eura)</t>
  </si>
  <si>
    <t>Nabava mesa i mesnih prerađevina</t>
  </si>
  <si>
    <t>15110000-2</t>
  </si>
  <si>
    <t>Da</t>
  </si>
  <si>
    <t>Ugovor / Okvirni sporazum</t>
  </si>
  <si>
    <t>01.01.-31.12.2025.</t>
  </si>
  <si>
    <t>Postupak javne nabave podijeljen u 3 grupe:</t>
  </si>
  <si>
    <t xml:space="preserve">Ugovor </t>
  </si>
  <si>
    <t>Ugovor</t>
  </si>
  <si>
    <t>Školski stolci</t>
  </si>
  <si>
    <t>39112000-0</t>
  </si>
  <si>
    <t xml:space="preserve">Sanacija kupaona </t>
  </si>
  <si>
    <t xml:space="preserve">Soboslikarski radovi </t>
  </si>
  <si>
    <t>45440000-3</t>
  </si>
  <si>
    <t>Grupa I: mesne prerađevine (20.000,00 eura bez PDV-a)</t>
  </si>
  <si>
    <t>Grupa II: junetina i svinjetina (30.000,00 eura bez PDV-a)</t>
  </si>
  <si>
    <t>Grupa I: pileće meso i proizvodi (25.000,00 eura bez PDV-a)</t>
  </si>
  <si>
    <t>01-2025</t>
  </si>
  <si>
    <t>02-2025</t>
  </si>
  <si>
    <t>03-2025</t>
  </si>
  <si>
    <t>04-2025</t>
  </si>
  <si>
    <t>05-2025</t>
  </si>
  <si>
    <t>06-2025</t>
  </si>
  <si>
    <t>07-2025</t>
  </si>
  <si>
    <t>08-2025</t>
  </si>
  <si>
    <t>09-2025</t>
  </si>
  <si>
    <t>10-2025</t>
  </si>
  <si>
    <t>11-2025</t>
  </si>
  <si>
    <t>12-2025</t>
  </si>
  <si>
    <t>13-2025</t>
  </si>
  <si>
    <t>14-2025</t>
  </si>
  <si>
    <t>15-2025</t>
  </si>
  <si>
    <t>16-2025</t>
  </si>
  <si>
    <t>JEDNOSTAVNA NABAVA</t>
  </si>
  <si>
    <t>Klupe i stolovi za opremanje terase</t>
  </si>
  <si>
    <t>39113600-3</t>
  </si>
  <si>
    <t>17-2025</t>
  </si>
  <si>
    <t>19-2025</t>
  </si>
  <si>
    <t>18-2025</t>
  </si>
  <si>
    <t>20-2025</t>
  </si>
  <si>
    <t>21-2025</t>
  </si>
  <si>
    <t>22-2025</t>
  </si>
  <si>
    <t>23-2025</t>
  </si>
  <si>
    <t>24-2025</t>
  </si>
  <si>
    <t>25-2025</t>
  </si>
  <si>
    <t>Klasa: 400-06/25-01/01</t>
  </si>
  <si>
    <t>01.05.-31.12.2025.</t>
  </si>
  <si>
    <r>
      <rPr>
        <b/>
        <sz val="12"/>
        <color theme="1"/>
        <rFont val="Arial"/>
        <family val="2"/>
        <charset val="238"/>
      </rPr>
      <t>IZMJENA!</t>
    </r>
    <r>
      <rPr>
        <sz val="12"/>
        <color theme="1"/>
        <rFont val="Arial"/>
        <family val="2"/>
        <charset val="238"/>
      </rPr>
      <t xml:space="preserve">             Postupak javne nabave podijeljen u 2 grupe:</t>
    </r>
  </si>
  <si>
    <t>26-2025</t>
  </si>
  <si>
    <t>Radovi na ugradnji nove plinske instalacije</t>
  </si>
  <si>
    <t>IZMJENA!</t>
  </si>
  <si>
    <t>Urbroj: 2170-56-01-25-05</t>
  </si>
  <si>
    <t>USLUGE:</t>
  </si>
  <si>
    <t>Ukupno usluge:</t>
  </si>
  <si>
    <t>27-2025</t>
  </si>
  <si>
    <r>
      <t xml:space="preserve">V. izmjene PLANA NABAVE ZA </t>
    </r>
    <r>
      <rPr>
        <b/>
        <i/>
        <u/>
        <sz val="20"/>
        <color theme="9" tint="-0.499984740745262"/>
        <rFont val="Arial"/>
        <family val="2"/>
        <charset val="238"/>
      </rPr>
      <t>2025</t>
    </r>
    <r>
      <rPr>
        <b/>
        <sz val="20"/>
        <color theme="1"/>
        <rFont val="Arial"/>
        <family val="2"/>
        <charset val="238"/>
      </rPr>
      <t>. GODINU</t>
    </r>
  </si>
  <si>
    <t>29-2025</t>
  </si>
  <si>
    <t>71321200-0</t>
  </si>
  <si>
    <t xml:space="preserve">Nabava usluge pranja posteljine </t>
  </si>
  <si>
    <t xml:space="preserve">Nabava usluge izrade glavnog projekta zamjene parnog kotla </t>
  </si>
  <si>
    <t>4. KVARTAL</t>
  </si>
  <si>
    <t>28-2025</t>
  </si>
  <si>
    <t>V. izmjene Plana nabave za 2025. godinu donijela je ravnateljica dana 16.10.2025. godine</t>
  </si>
  <si>
    <t>Okvirni sporazum</t>
  </si>
  <si>
    <t>Nabava svježeg mesa i mesnih prerađevina</t>
  </si>
  <si>
    <t>01.01.2026.-31.12.2027.</t>
  </si>
  <si>
    <t>Grupa I: juneće i svinjske mesne prerađevine (40.000,00 eura bez PDV-a)</t>
  </si>
  <si>
    <t>Grupa III: pileće i pureće meso i mesne prerađevine (50.000,00 eura bez PDV-a)</t>
  </si>
  <si>
    <t>Grupa II: juneće i svinjsko meso (60.000,00 eura bez PDV-a)</t>
  </si>
  <si>
    <t xml:space="preserve">UKUPNO JAVNA NABAVA: </t>
  </si>
  <si>
    <t>98311000-6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</si>
</sst>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Arial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i/>
      <u/>
      <sz val="20"/>
      <color theme="9" tint="-0.499984740745262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i/>
      <sz val="12"/>
      <color theme="1"/>
      <name val="Arial"/>
      <family val="2"/>
      <charset val="238"/>
    </font>
    <font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7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trike/>
      <sz val="12"/>
      <color theme="1"/>
      <name val="Arial"/>
      <family val="2"/>
      <charset val="238"/>
    </font>
    <font>
      <b/>
      <strike/>
      <sz val="12"/>
      <name val="Arial"/>
      <family val="2"/>
      <charset val="238"/>
    </font>
    <font>
      <strike/>
      <sz val="12"/>
      <name val="Arial"/>
      <family val="2"/>
      <charset val="238"/>
    </font>
    <font>
      <b/>
      <strike/>
      <sz val="12"/>
      <color theme="1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Fill="1"/>
    <xf numFmtId="0" fontId="0" fillId="3" borderId="0" xfId="0" applyFill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6" fillId="3" borderId="1" xfId="0" applyNumberFormat="1" applyFont="1" applyFill="1" applyBorder="1" applyAlignment="1">
      <alignment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49" fontId="6" fillId="3" borderId="1" xfId="0" applyNumberFormat="1" applyFont="1" applyFill="1" applyBorder="1" applyAlignment="1">
      <alignment vertical="center"/>
    </xf>
    <xf numFmtId="49" fontId="7" fillId="3" borderId="1" xfId="0" applyNumberFormat="1" applyFont="1" applyFill="1" applyBorder="1" applyAlignment="1">
      <alignment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horizontal="right" vertical="center"/>
    </xf>
    <xf numFmtId="49" fontId="6" fillId="3" borderId="12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4" fontId="6" fillId="6" borderId="1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4" fontId="6" fillId="6" borderId="1" xfId="0" applyNumberFormat="1" applyFont="1" applyFill="1" applyBorder="1" applyAlignment="1">
      <alignment vertical="center"/>
    </xf>
    <xf numFmtId="49" fontId="5" fillId="3" borderId="1" xfId="0" applyNumberFormat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10" fillId="0" borderId="0" xfId="0" applyFont="1"/>
    <xf numFmtId="0" fontId="5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4" fontId="6" fillId="3" borderId="0" xfId="0" applyNumberFormat="1" applyFont="1" applyFill="1" applyBorder="1" applyAlignment="1">
      <alignment horizontal="right" vertical="center"/>
    </xf>
    <xf numFmtId="4" fontId="6" fillId="3" borderId="0" xfId="0" applyNumberFormat="1" applyFont="1" applyFill="1" applyBorder="1" applyAlignment="1">
      <alignment vertical="center"/>
    </xf>
    <xf numFmtId="4" fontId="4" fillId="7" borderId="1" xfId="0" applyNumberFormat="1" applyFont="1" applyFill="1" applyBorder="1" applyAlignment="1">
      <alignment vertical="center"/>
    </xf>
    <xf numFmtId="4" fontId="6" fillId="8" borderId="1" xfId="0" applyNumberFormat="1" applyFont="1" applyFill="1" applyBorder="1" applyAlignment="1">
      <alignment vertical="center"/>
    </xf>
    <xf numFmtId="4" fontId="6" fillId="8" borderId="1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12" fillId="3" borderId="0" xfId="0" applyFont="1" applyFill="1"/>
    <xf numFmtId="0" fontId="7" fillId="3" borderId="1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49" fontId="6" fillId="3" borderId="0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49" fontId="15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horizontal="center" vertical="center"/>
    </xf>
    <xf numFmtId="4" fontId="15" fillId="3" borderId="1" xfId="0" applyNumberFormat="1" applyFont="1" applyFill="1" applyBorder="1" applyAlignment="1">
      <alignment vertical="center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/>
    </xf>
    <xf numFmtId="49" fontId="15" fillId="3" borderId="0" xfId="0" applyNumberFormat="1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center" vertical="center"/>
    </xf>
    <xf numFmtId="4" fontId="15" fillId="3" borderId="0" xfId="0" applyNumberFormat="1" applyFont="1" applyFill="1" applyBorder="1" applyAlignment="1">
      <alignment vertical="center"/>
    </xf>
    <xf numFmtId="0" fontId="16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vertical="center"/>
    </xf>
    <xf numFmtId="49" fontId="16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vertical="center" wrapText="1"/>
    </xf>
    <xf numFmtId="4" fontId="6" fillId="11" borderId="1" xfId="0" applyNumberFormat="1" applyFont="1" applyFill="1" applyBorder="1" applyAlignment="1">
      <alignment vertical="center"/>
    </xf>
    <xf numFmtId="0" fontId="7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11" borderId="5" xfId="0" applyFont="1" applyFill="1" applyBorder="1" applyAlignment="1">
      <alignment horizontal="center" vertical="center"/>
    </xf>
    <xf numFmtId="0" fontId="4" fillId="11" borderId="13" xfId="0" applyFont="1" applyFill="1" applyBorder="1" applyAlignment="1">
      <alignment horizontal="center" vertical="center"/>
    </xf>
    <xf numFmtId="0" fontId="4" fillId="11" borderId="1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1" xfId="0" applyFont="1" applyBorder="1" applyAlignment="1">
      <alignment horizont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1" fillId="9" borderId="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5" fillId="3" borderId="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" fontId="4" fillId="3" borderId="10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CCFFFF"/>
      <color rgb="FFFF3300"/>
      <color rgb="FFCCFFCC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4"/>
  <sheetViews>
    <sheetView tabSelected="1" view="pageBreakPreview" zoomScaleNormal="100" zoomScaleSheetLayoutView="100" workbookViewId="0">
      <selection activeCell="D58" sqref="D58"/>
    </sheetView>
  </sheetViews>
  <sheetFormatPr defaultRowHeight="14.4" x14ac:dyDescent="0.3"/>
  <cols>
    <col min="1" max="1" width="7.21875" customWidth="1"/>
    <col min="2" max="2" width="13.5546875" customWidth="1"/>
    <col min="3" max="3" width="54.21875" bestFit="1" customWidth="1"/>
    <col min="4" max="4" width="14.88671875" bestFit="1" customWidth="1"/>
    <col min="5" max="5" width="14.44140625" customWidth="1"/>
    <col min="6" max="6" width="14.21875" customWidth="1"/>
    <col min="7" max="7" width="17.77734375" customWidth="1"/>
    <col min="8" max="8" width="7.5546875" bestFit="1" customWidth="1"/>
    <col min="9" max="9" width="11.44140625" customWidth="1"/>
    <col min="10" max="10" width="12.88671875" customWidth="1"/>
    <col min="11" max="11" width="16.6640625" customWidth="1"/>
    <col min="12" max="12" width="24.44140625" customWidth="1"/>
  </cols>
  <sheetData>
    <row r="1" spans="1:12" ht="25.8" x14ac:dyDescent="0.5">
      <c r="A1" s="118" t="s">
        <v>129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</row>
    <row r="3" spans="1:12" ht="46.8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ht="13.95" customHeight="1" x14ac:dyDescent="0.3">
      <c r="A4" s="3">
        <v>1</v>
      </c>
      <c r="B4" s="3">
        <v>2</v>
      </c>
      <c r="C4" s="3">
        <v>3</v>
      </c>
      <c r="D4" s="3">
        <v>4</v>
      </c>
      <c r="E4" s="4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11</v>
      </c>
      <c r="L4" s="3">
        <v>12</v>
      </c>
    </row>
    <row r="5" spans="1:12" ht="28.2" customHeight="1" x14ac:dyDescent="0.3">
      <c r="A5" s="120" t="s">
        <v>67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</row>
    <row r="6" spans="1:12" s="2" customFormat="1" ht="45" x14ac:dyDescent="0.3">
      <c r="A6" s="55">
        <v>1</v>
      </c>
      <c r="B6" s="56" t="s">
        <v>91</v>
      </c>
      <c r="C6" s="57" t="s">
        <v>75</v>
      </c>
      <c r="D6" s="58" t="s">
        <v>76</v>
      </c>
      <c r="E6" s="59">
        <v>75000</v>
      </c>
      <c r="F6" s="59">
        <f>E6*1.25</f>
        <v>93750</v>
      </c>
      <c r="G6" s="60" t="s">
        <v>69</v>
      </c>
      <c r="H6" s="61" t="s">
        <v>77</v>
      </c>
      <c r="I6" s="62" t="s">
        <v>78</v>
      </c>
      <c r="J6" s="61" t="s">
        <v>68</v>
      </c>
      <c r="K6" s="61" t="s">
        <v>79</v>
      </c>
      <c r="L6" s="62" t="s">
        <v>80</v>
      </c>
    </row>
    <row r="7" spans="1:12" s="2" customFormat="1" ht="45" x14ac:dyDescent="0.3">
      <c r="A7" s="63"/>
      <c r="B7" s="64"/>
      <c r="C7" s="65"/>
      <c r="D7" s="66"/>
      <c r="E7" s="67"/>
      <c r="F7" s="67"/>
      <c r="G7" s="68"/>
      <c r="H7" s="69"/>
      <c r="I7" s="70"/>
      <c r="J7" s="69"/>
      <c r="K7" s="69"/>
      <c r="L7" s="62" t="s">
        <v>88</v>
      </c>
    </row>
    <row r="8" spans="1:12" s="2" customFormat="1" ht="45" x14ac:dyDescent="0.3">
      <c r="A8" s="63"/>
      <c r="B8" s="64"/>
      <c r="C8" s="65"/>
      <c r="D8" s="66"/>
      <c r="E8" s="67"/>
      <c r="F8" s="67"/>
      <c r="G8" s="68"/>
      <c r="H8" s="69"/>
      <c r="I8" s="70"/>
      <c r="J8" s="69"/>
      <c r="K8" s="69"/>
      <c r="L8" s="62" t="s">
        <v>89</v>
      </c>
    </row>
    <row r="9" spans="1:12" s="2" customFormat="1" ht="45" x14ac:dyDescent="0.3">
      <c r="A9" s="63"/>
      <c r="B9" s="64"/>
      <c r="C9" s="65"/>
      <c r="D9" s="66"/>
      <c r="E9" s="67"/>
      <c r="F9" s="67"/>
      <c r="G9" s="68"/>
      <c r="H9" s="69"/>
      <c r="I9" s="70"/>
      <c r="J9" s="69"/>
      <c r="K9" s="69"/>
      <c r="L9" s="62" t="s">
        <v>90</v>
      </c>
    </row>
    <row r="10" spans="1:12" s="2" customFormat="1" ht="45.6" x14ac:dyDescent="0.3">
      <c r="A10" s="5">
        <v>1</v>
      </c>
      <c r="B10" s="8" t="s">
        <v>91</v>
      </c>
      <c r="C10" s="14" t="s">
        <v>75</v>
      </c>
      <c r="D10" s="13" t="s">
        <v>76</v>
      </c>
      <c r="E10" s="11">
        <v>50000</v>
      </c>
      <c r="F10" s="11">
        <f>E10*1.25</f>
        <v>62500</v>
      </c>
      <c r="G10" s="22" t="s">
        <v>69</v>
      </c>
      <c r="H10" s="48" t="s">
        <v>77</v>
      </c>
      <c r="I10" s="53" t="s">
        <v>81</v>
      </c>
      <c r="J10" s="48" t="s">
        <v>68</v>
      </c>
      <c r="K10" s="48" t="s">
        <v>120</v>
      </c>
      <c r="L10" s="53" t="s">
        <v>121</v>
      </c>
    </row>
    <row r="11" spans="1:12" s="2" customFormat="1" ht="45" x14ac:dyDescent="0.3">
      <c r="A11" s="39"/>
      <c r="B11" s="50"/>
      <c r="C11" s="51"/>
      <c r="D11" s="40"/>
      <c r="E11" s="35"/>
      <c r="F11" s="35"/>
      <c r="G11" s="32"/>
      <c r="H11" s="52"/>
      <c r="I11" s="54"/>
      <c r="J11" s="52"/>
      <c r="K11" s="52"/>
      <c r="L11" s="53" t="s">
        <v>88</v>
      </c>
    </row>
    <row r="12" spans="1:12" s="2" customFormat="1" ht="45" x14ac:dyDescent="0.3">
      <c r="A12" s="39"/>
      <c r="B12" s="50"/>
      <c r="C12" s="51"/>
      <c r="D12" s="40"/>
      <c r="E12" s="35"/>
      <c r="F12" s="35"/>
      <c r="G12" s="32"/>
      <c r="H12" s="52"/>
      <c r="I12" s="54"/>
      <c r="J12" s="52"/>
      <c r="K12" s="52"/>
      <c r="L12" s="53" t="s">
        <v>89</v>
      </c>
    </row>
    <row r="13" spans="1:12" s="2" customFormat="1" ht="46.8" x14ac:dyDescent="0.3">
      <c r="A13" s="84">
        <v>2</v>
      </c>
      <c r="B13" s="78" t="s">
        <v>135</v>
      </c>
      <c r="C13" s="79" t="s">
        <v>138</v>
      </c>
      <c r="D13" s="77" t="s">
        <v>76</v>
      </c>
      <c r="E13" s="80">
        <v>150000</v>
      </c>
      <c r="F13" s="80">
        <f>E13*1.25</f>
        <v>187500</v>
      </c>
      <c r="G13" s="81" t="s">
        <v>69</v>
      </c>
      <c r="H13" s="82" t="s">
        <v>77</v>
      </c>
      <c r="I13" s="83" t="s">
        <v>137</v>
      </c>
      <c r="J13" s="82" t="s">
        <v>134</v>
      </c>
      <c r="K13" s="82" t="s">
        <v>139</v>
      </c>
      <c r="L13" s="82" t="s">
        <v>80</v>
      </c>
    </row>
    <row r="14" spans="1:12" s="2" customFormat="1" ht="60" x14ac:dyDescent="0.3">
      <c r="A14" s="39"/>
      <c r="B14" s="50"/>
      <c r="C14" s="51"/>
      <c r="D14" s="40"/>
      <c r="E14" s="35"/>
      <c r="F14" s="35"/>
      <c r="G14" s="32"/>
      <c r="H14" s="52"/>
      <c r="I14" s="73"/>
      <c r="J14" s="52"/>
      <c r="K14" s="52"/>
      <c r="L14" s="49" t="s">
        <v>140</v>
      </c>
    </row>
    <row r="15" spans="1:12" s="2" customFormat="1" ht="60" x14ac:dyDescent="0.3">
      <c r="A15" s="39"/>
      <c r="B15" s="50"/>
      <c r="C15" s="51"/>
      <c r="D15" s="40"/>
      <c r="E15" s="35"/>
      <c r="F15" s="35"/>
      <c r="G15" s="32"/>
      <c r="H15" s="52"/>
      <c r="I15" s="73"/>
      <c r="J15" s="52"/>
      <c r="K15" s="52"/>
      <c r="L15" s="49" t="s">
        <v>142</v>
      </c>
    </row>
    <row r="16" spans="1:12" s="2" customFormat="1" ht="60" x14ac:dyDescent="0.3">
      <c r="A16" s="39"/>
      <c r="B16" s="50"/>
      <c r="C16" s="51"/>
      <c r="D16" s="40"/>
      <c r="E16" s="35"/>
      <c r="F16" s="35"/>
      <c r="G16" s="32"/>
      <c r="H16" s="52"/>
      <c r="I16" s="73"/>
      <c r="J16" s="52"/>
      <c r="K16" s="52"/>
      <c r="L16" s="49" t="s">
        <v>141</v>
      </c>
    </row>
    <row r="17" spans="1:12" s="2" customFormat="1" ht="31.2" x14ac:dyDescent="0.3">
      <c r="A17" s="55">
        <v>2</v>
      </c>
      <c r="B17" s="56" t="s">
        <v>92</v>
      </c>
      <c r="C17" s="71" t="s">
        <v>53</v>
      </c>
      <c r="D17" s="72" t="s">
        <v>47</v>
      </c>
      <c r="E17" s="59">
        <v>70000</v>
      </c>
      <c r="F17" s="59">
        <f>E17*1.25</f>
        <v>87500</v>
      </c>
      <c r="G17" s="60" t="s">
        <v>69</v>
      </c>
      <c r="H17" s="61" t="s">
        <v>77</v>
      </c>
      <c r="I17" s="62" t="s">
        <v>81</v>
      </c>
      <c r="J17" s="61" t="s">
        <v>68</v>
      </c>
      <c r="K17" s="61" t="s">
        <v>79</v>
      </c>
      <c r="L17" s="61" t="s">
        <v>124</v>
      </c>
    </row>
    <row r="18" spans="1:12" ht="30" customHeight="1" x14ac:dyDescent="0.3">
      <c r="A18" s="5">
        <v>3</v>
      </c>
      <c r="B18" s="8" t="s">
        <v>93</v>
      </c>
      <c r="C18" s="14" t="s">
        <v>52</v>
      </c>
      <c r="D18" s="28" t="s">
        <v>43</v>
      </c>
      <c r="E18" s="11">
        <v>110000</v>
      </c>
      <c r="F18" s="11">
        <f>E18*1.25</f>
        <v>137500</v>
      </c>
      <c r="G18" s="22" t="s">
        <v>69</v>
      </c>
      <c r="H18" s="48" t="s">
        <v>77</v>
      </c>
      <c r="I18" s="53" t="s">
        <v>82</v>
      </c>
      <c r="J18" s="48" t="s">
        <v>68</v>
      </c>
      <c r="K18" s="48" t="s">
        <v>79</v>
      </c>
      <c r="L18" s="53"/>
    </row>
    <row r="19" spans="1:12" ht="15.6" x14ac:dyDescent="0.3">
      <c r="A19" s="91" t="s">
        <v>143</v>
      </c>
      <c r="B19" s="92"/>
      <c r="C19" s="92"/>
      <c r="D19" s="93"/>
      <c r="E19" s="36">
        <f>E18+E13+E10</f>
        <v>310000</v>
      </c>
      <c r="F19" s="36">
        <f>F18+F13+F10</f>
        <v>387500</v>
      </c>
      <c r="G19" s="85"/>
      <c r="H19" s="86"/>
      <c r="I19" s="86"/>
      <c r="J19" s="86"/>
      <c r="K19" s="86"/>
      <c r="L19" s="87"/>
    </row>
    <row r="20" spans="1:12" ht="15.6" x14ac:dyDescent="0.3">
      <c r="A20" s="88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90"/>
    </row>
    <row r="21" spans="1:12" ht="21.6" x14ac:dyDescent="0.3">
      <c r="A21" s="120" t="s">
        <v>107</v>
      </c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</row>
    <row r="22" spans="1:12" ht="15.6" x14ac:dyDescent="0.3">
      <c r="A22" s="94" t="s">
        <v>30</v>
      </c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</row>
    <row r="23" spans="1:12" ht="30" x14ac:dyDescent="0.3">
      <c r="A23" s="5">
        <v>4</v>
      </c>
      <c r="B23" s="8" t="s">
        <v>94</v>
      </c>
      <c r="C23" s="14" t="s">
        <v>55</v>
      </c>
      <c r="D23" s="13" t="s">
        <v>12</v>
      </c>
      <c r="E23" s="11">
        <v>16000</v>
      </c>
      <c r="F23" s="11">
        <f>E23*1.25</f>
        <v>20000</v>
      </c>
      <c r="G23" s="22" t="s">
        <v>13</v>
      </c>
      <c r="H23" s="131"/>
      <c r="I23" s="131"/>
      <c r="J23" s="131"/>
      <c r="K23" s="131"/>
      <c r="L23" s="131"/>
    </row>
    <row r="24" spans="1:12" ht="30" x14ac:dyDescent="0.3">
      <c r="A24" s="101"/>
      <c r="B24" s="17" t="s">
        <v>50</v>
      </c>
      <c r="C24" s="45" t="s">
        <v>73</v>
      </c>
      <c r="D24" s="40"/>
      <c r="E24" s="35"/>
      <c r="F24" s="35"/>
      <c r="G24" s="32"/>
      <c r="H24" s="132"/>
      <c r="I24" s="131"/>
      <c r="J24" s="131"/>
      <c r="K24" s="131"/>
      <c r="L24" s="131"/>
    </row>
    <row r="25" spans="1:12" ht="30" x14ac:dyDescent="0.3">
      <c r="A25" s="102"/>
      <c r="B25" s="17" t="s">
        <v>51</v>
      </c>
      <c r="C25" s="45" t="s">
        <v>74</v>
      </c>
      <c r="D25" s="40"/>
      <c r="E25" s="35"/>
      <c r="F25" s="35"/>
      <c r="G25" s="32"/>
      <c r="H25" s="132"/>
      <c r="I25" s="131"/>
      <c r="J25" s="131"/>
      <c r="K25" s="131"/>
      <c r="L25" s="131"/>
    </row>
    <row r="26" spans="1:12" ht="30" x14ac:dyDescent="0.3">
      <c r="A26" s="5">
        <v>5</v>
      </c>
      <c r="B26" s="8" t="s">
        <v>95</v>
      </c>
      <c r="C26" s="14" t="s">
        <v>33</v>
      </c>
      <c r="D26" s="13" t="s">
        <v>22</v>
      </c>
      <c r="E26" s="11">
        <v>9000</v>
      </c>
      <c r="F26" s="11">
        <f>E26*1.25</f>
        <v>11250</v>
      </c>
      <c r="G26" s="22" t="s">
        <v>13</v>
      </c>
      <c r="H26" s="131"/>
      <c r="I26" s="131"/>
      <c r="J26" s="131"/>
      <c r="K26" s="131"/>
      <c r="L26" s="131"/>
    </row>
    <row r="27" spans="1:12" ht="30" x14ac:dyDescent="0.3">
      <c r="A27" s="5">
        <v>6</v>
      </c>
      <c r="B27" s="8" t="s">
        <v>96</v>
      </c>
      <c r="C27" s="15" t="s">
        <v>34</v>
      </c>
      <c r="D27" s="16" t="s">
        <v>18</v>
      </c>
      <c r="E27" s="11">
        <v>11000</v>
      </c>
      <c r="F27" s="11">
        <f>E27*1.05</f>
        <v>11550</v>
      </c>
      <c r="G27" s="12" t="s">
        <v>13</v>
      </c>
      <c r="H27" s="131"/>
      <c r="I27" s="131"/>
      <c r="J27" s="131"/>
      <c r="K27" s="131"/>
      <c r="L27" s="131"/>
    </row>
    <row r="28" spans="1:12" ht="30" x14ac:dyDescent="0.3">
      <c r="A28" s="5">
        <v>7</v>
      </c>
      <c r="B28" s="8" t="s">
        <v>97</v>
      </c>
      <c r="C28" s="15" t="s">
        <v>35</v>
      </c>
      <c r="D28" s="17" t="s">
        <v>23</v>
      </c>
      <c r="E28" s="11">
        <v>14500</v>
      </c>
      <c r="F28" s="11">
        <f>E28*1.05</f>
        <v>15225</v>
      </c>
      <c r="G28" s="12" t="s">
        <v>13</v>
      </c>
      <c r="H28" s="131"/>
      <c r="I28" s="131"/>
      <c r="J28" s="131"/>
      <c r="K28" s="131"/>
      <c r="L28" s="131"/>
    </row>
    <row r="29" spans="1:12" ht="30" x14ac:dyDescent="0.3">
      <c r="A29" s="5">
        <v>8</v>
      </c>
      <c r="B29" s="8" t="s">
        <v>98</v>
      </c>
      <c r="C29" s="18" t="s">
        <v>36</v>
      </c>
      <c r="D29" s="16" t="s">
        <v>17</v>
      </c>
      <c r="E29" s="11">
        <v>3000</v>
      </c>
      <c r="F29" s="11">
        <f>E29*1.25</f>
        <v>3750</v>
      </c>
      <c r="G29" s="12" t="s">
        <v>13</v>
      </c>
      <c r="H29" s="131"/>
      <c r="I29" s="131"/>
      <c r="J29" s="131"/>
      <c r="K29" s="131"/>
      <c r="L29" s="131"/>
    </row>
    <row r="30" spans="1:12" ht="27.6" customHeight="1" x14ac:dyDescent="0.3">
      <c r="A30" s="5">
        <v>9</v>
      </c>
      <c r="B30" s="8" t="s">
        <v>99</v>
      </c>
      <c r="C30" s="15" t="s">
        <v>37</v>
      </c>
      <c r="D30" s="17" t="s">
        <v>14</v>
      </c>
      <c r="E30" s="19">
        <v>15500</v>
      </c>
      <c r="F30" s="11">
        <f>E30*1.05</f>
        <v>16275</v>
      </c>
      <c r="G30" s="12" t="s">
        <v>13</v>
      </c>
      <c r="H30" s="131"/>
      <c r="I30" s="131"/>
      <c r="J30" s="131"/>
      <c r="K30" s="131"/>
      <c r="L30" s="131"/>
    </row>
    <row r="31" spans="1:12" ht="30" customHeight="1" x14ac:dyDescent="0.3">
      <c r="A31" s="5">
        <v>10</v>
      </c>
      <c r="B31" s="20" t="s">
        <v>100</v>
      </c>
      <c r="C31" s="9" t="s">
        <v>38</v>
      </c>
      <c r="D31" s="13" t="s">
        <v>15</v>
      </c>
      <c r="E31" s="11">
        <v>3500</v>
      </c>
      <c r="F31" s="11">
        <f>E31*1.25</f>
        <v>4375</v>
      </c>
      <c r="G31" s="12" t="s">
        <v>13</v>
      </c>
      <c r="H31" s="131"/>
      <c r="I31" s="131"/>
      <c r="J31" s="131"/>
      <c r="K31" s="131"/>
      <c r="L31" s="131"/>
    </row>
    <row r="32" spans="1:12" ht="30" x14ac:dyDescent="0.3">
      <c r="A32" s="5">
        <v>11</v>
      </c>
      <c r="B32" s="8" t="s">
        <v>101</v>
      </c>
      <c r="C32" s="18" t="s">
        <v>39</v>
      </c>
      <c r="D32" s="21" t="s">
        <v>19</v>
      </c>
      <c r="E32" s="19">
        <v>5500</v>
      </c>
      <c r="F32" s="11">
        <f>E32*1.05</f>
        <v>5775</v>
      </c>
      <c r="G32" s="12" t="s">
        <v>13</v>
      </c>
      <c r="H32" s="131"/>
      <c r="I32" s="131"/>
      <c r="J32" s="131"/>
      <c r="K32" s="131"/>
      <c r="L32" s="131"/>
    </row>
    <row r="33" spans="1:12" ht="30" customHeight="1" x14ac:dyDescent="0.3">
      <c r="A33" s="5">
        <v>12</v>
      </c>
      <c r="B33" s="8" t="s">
        <v>102</v>
      </c>
      <c r="C33" s="14" t="s">
        <v>40</v>
      </c>
      <c r="D33" s="6" t="s">
        <v>28</v>
      </c>
      <c r="E33" s="19">
        <v>4000</v>
      </c>
      <c r="F33" s="11">
        <f>E33*1.25</f>
        <v>5000</v>
      </c>
      <c r="G33" s="12" t="s">
        <v>13</v>
      </c>
      <c r="H33" s="131"/>
      <c r="I33" s="131"/>
      <c r="J33" s="131"/>
      <c r="K33" s="131"/>
      <c r="L33" s="131"/>
    </row>
    <row r="34" spans="1:12" ht="30" customHeight="1" x14ac:dyDescent="0.3">
      <c r="A34" s="5">
        <v>13</v>
      </c>
      <c r="B34" s="20" t="s">
        <v>103</v>
      </c>
      <c r="C34" s="14" t="s">
        <v>41</v>
      </c>
      <c r="D34" s="7" t="s">
        <v>29</v>
      </c>
      <c r="E34" s="19">
        <v>3000</v>
      </c>
      <c r="F34" s="11">
        <f>E34*1.25</f>
        <v>3750</v>
      </c>
      <c r="G34" s="23" t="s">
        <v>13</v>
      </c>
      <c r="H34" s="131"/>
      <c r="I34" s="131"/>
      <c r="J34" s="131"/>
      <c r="K34" s="131"/>
      <c r="L34" s="131"/>
    </row>
    <row r="35" spans="1:12" ht="30" customHeight="1" x14ac:dyDescent="0.3">
      <c r="A35" s="5">
        <v>14</v>
      </c>
      <c r="B35" s="8" t="s">
        <v>104</v>
      </c>
      <c r="C35" s="14" t="s">
        <v>42</v>
      </c>
      <c r="D35" s="22" t="s">
        <v>16</v>
      </c>
      <c r="E35" s="19">
        <v>4000</v>
      </c>
      <c r="F35" s="11">
        <f>E35*1.25</f>
        <v>5000</v>
      </c>
      <c r="G35" s="22" t="s">
        <v>13</v>
      </c>
      <c r="H35" s="131"/>
      <c r="I35" s="131"/>
      <c r="J35" s="131"/>
      <c r="K35" s="131"/>
      <c r="L35" s="131"/>
    </row>
    <row r="36" spans="1:12" ht="15.6" x14ac:dyDescent="0.3">
      <c r="A36" s="95" t="s">
        <v>44</v>
      </c>
      <c r="B36" s="95"/>
      <c r="C36" s="95"/>
      <c r="D36" s="95"/>
      <c r="E36" s="24">
        <f>E23+E26+E27+E28+E29+E30+E31+E32+E33+E34+E35</f>
        <v>89000</v>
      </c>
      <c r="F36" s="27">
        <f>F23+F26+F27+F28+F29+F30+F31+F32+F33+F34+F35</f>
        <v>101950</v>
      </c>
      <c r="G36" s="112"/>
      <c r="H36" s="113"/>
      <c r="I36" s="113"/>
      <c r="J36" s="113"/>
      <c r="K36" s="113"/>
      <c r="L36" s="114"/>
    </row>
    <row r="37" spans="1:12" s="1" customFormat="1" ht="15.6" customHeight="1" x14ac:dyDescent="0.3">
      <c r="A37" s="33"/>
      <c r="B37" s="33"/>
      <c r="C37" s="33"/>
      <c r="D37" s="33"/>
      <c r="E37" s="34"/>
      <c r="F37" s="35"/>
      <c r="G37" s="32"/>
      <c r="H37" s="25"/>
      <c r="I37" s="25"/>
      <c r="J37" s="25"/>
      <c r="K37" s="25"/>
      <c r="L37" s="25"/>
    </row>
    <row r="38" spans="1:12" s="1" customFormat="1" ht="15.6" x14ac:dyDescent="0.3">
      <c r="A38" s="94" t="s">
        <v>32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</row>
    <row r="39" spans="1:12" s="1" customFormat="1" ht="30" x14ac:dyDescent="0.3">
      <c r="A39" s="5">
        <v>15</v>
      </c>
      <c r="B39" s="8" t="s">
        <v>105</v>
      </c>
      <c r="C39" s="14" t="s">
        <v>24</v>
      </c>
      <c r="D39" s="10" t="s">
        <v>21</v>
      </c>
      <c r="E39" s="11">
        <v>7500</v>
      </c>
      <c r="F39" s="11">
        <f>E39*1.25</f>
        <v>9375</v>
      </c>
      <c r="G39" s="22" t="s">
        <v>13</v>
      </c>
      <c r="H39" s="25"/>
      <c r="I39" s="25"/>
      <c r="J39" s="25"/>
      <c r="K39" s="25"/>
      <c r="L39" s="26"/>
    </row>
    <row r="40" spans="1:12" s="1" customFormat="1" ht="28.2" customHeight="1" x14ac:dyDescent="0.3">
      <c r="A40" s="5">
        <v>16</v>
      </c>
      <c r="B40" s="8" t="s">
        <v>106</v>
      </c>
      <c r="C40" s="18" t="s">
        <v>25</v>
      </c>
      <c r="D40" s="16" t="s">
        <v>20</v>
      </c>
      <c r="E40" s="11">
        <v>7500</v>
      </c>
      <c r="F40" s="11">
        <f>E40*1.25</f>
        <v>9375</v>
      </c>
      <c r="G40" s="29" t="s">
        <v>13</v>
      </c>
      <c r="H40" s="25"/>
      <c r="I40" s="25"/>
      <c r="J40" s="25"/>
      <c r="K40" s="25"/>
      <c r="L40" s="26"/>
    </row>
    <row r="41" spans="1:12" s="1" customFormat="1" ht="15.6" x14ac:dyDescent="0.3">
      <c r="A41" s="95" t="s">
        <v>45</v>
      </c>
      <c r="B41" s="95"/>
      <c r="C41" s="95"/>
      <c r="D41" s="95"/>
      <c r="E41" s="24">
        <f>E40+E39</f>
        <v>15000</v>
      </c>
      <c r="F41" s="27">
        <f>F39+F40</f>
        <v>18750</v>
      </c>
      <c r="G41" s="96"/>
      <c r="H41" s="96"/>
      <c r="I41" s="96"/>
      <c r="J41" s="96"/>
      <c r="K41" s="96"/>
      <c r="L41" s="96"/>
    </row>
    <row r="42" spans="1:12" s="1" customFormat="1" ht="15.6" x14ac:dyDescent="0.3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</row>
    <row r="43" spans="1:12" s="1" customFormat="1" ht="15.6" x14ac:dyDescent="0.3">
      <c r="A43" s="94" t="s">
        <v>65</v>
      </c>
      <c r="B43" s="94"/>
      <c r="C43" s="94"/>
      <c r="D43" s="94"/>
      <c r="E43" s="94"/>
      <c r="F43" s="94"/>
      <c r="G43" s="94"/>
      <c r="H43" s="94"/>
      <c r="I43" s="94"/>
      <c r="J43" s="94"/>
      <c r="K43" s="94"/>
      <c r="L43" s="94"/>
    </row>
    <row r="44" spans="1:12" s="2" customFormat="1" ht="28.2" customHeight="1" x14ac:dyDescent="0.3">
      <c r="A44" s="5">
        <v>17</v>
      </c>
      <c r="B44" s="8" t="s">
        <v>110</v>
      </c>
      <c r="C44" s="18" t="s">
        <v>83</v>
      </c>
      <c r="D44" s="17" t="s">
        <v>84</v>
      </c>
      <c r="E44" s="11">
        <v>3650</v>
      </c>
      <c r="F44" s="11">
        <f>E44*1.25</f>
        <v>4562.5</v>
      </c>
      <c r="G44" s="29" t="s">
        <v>13</v>
      </c>
      <c r="H44" s="46"/>
      <c r="I44" s="46"/>
      <c r="J44" s="46"/>
      <c r="K44" s="46"/>
      <c r="L44" s="47"/>
    </row>
    <row r="45" spans="1:12" s="2" customFormat="1" ht="28.2" customHeight="1" x14ac:dyDescent="0.3">
      <c r="A45" s="5">
        <v>18</v>
      </c>
      <c r="B45" s="8" t="s">
        <v>112</v>
      </c>
      <c r="C45" s="18" t="s">
        <v>108</v>
      </c>
      <c r="D45" s="17" t="s">
        <v>109</v>
      </c>
      <c r="E45" s="59">
        <v>5000</v>
      </c>
      <c r="F45" s="59">
        <v>5000</v>
      </c>
      <c r="G45" s="29" t="s">
        <v>13</v>
      </c>
      <c r="H45" s="46"/>
      <c r="I45" s="46"/>
      <c r="J45" s="46"/>
      <c r="K45" s="46"/>
      <c r="L45" s="47"/>
    </row>
    <row r="46" spans="1:12" s="2" customFormat="1" ht="28.2" customHeight="1" x14ac:dyDescent="0.3">
      <c r="A46" s="5"/>
      <c r="B46" s="8"/>
      <c r="C46" s="18"/>
      <c r="D46" s="17"/>
      <c r="E46" s="11">
        <v>6000</v>
      </c>
      <c r="F46" s="11">
        <f>E46*1.25</f>
        <v>7500</v>
      </c>
      <c r="G46" s="29" t="s">
        <v>13</v>
      </c>
      <c r="H46" s="46"/>
      <c r="I46" s="46"/>
      <c r="J46" s="46"/>
      <c r="K46" s="46"/>
      <c r="L46" s="47"/>
    </row>
    <row r="47" spans="1:12" s="2" customFormat="1" ht="28.2" customHeight="1" x14ac:dyDescent="0.3">
      <c r="A47" s="5">
        <v>19</v>
      </c>
      <c r="B47" s="8" t="s">
        <v>111</v>
      </c>
      <c r="C47" s="9" t="s">
        <v>66</v>
      </c>
      <c r="D47" s="17" t="s">
        <v>61</v>
      </c>
      <c r="E47" s="11">
        <v>13500</v>
      </c>
      <c r="F47" s="19">
        <f t="shared" ref="F47" si="0">E47*1.25</f>
        <v>16875</v>
      </c>
      <c r="G47" s="29" t="s">
        <v>13</v>
      </c>
      <c r="H47" s="46"/>
      <c r="I47" s="46"/>
      <c r="J47" s="46"/>
      <c r="K47" s="46"/>
      <c r="L47" s="47"/>
    </row>
    <row r="48" spans="1:12" s="2" customFormat="1" ht="28.2" customHeight="1" x14ac:dyDescent="0.3">
      <c r="A48" s="5">
        <v>20</v>
      </c>
      <c r="B48" s="8" t="s">
        <v>113</v>
      </c>
      <c r="C48" s="18" t="s">
        <v>64</v>
      </c>
      <c r="D48" s="17" t="s">
        <v>63</v>
      </c>
      <c r="E48" s="11">
        <v>15000</v>
      </c>
      <c r="F48" s="11">
        <f>E48*1.25</f>
        <v>18750</v>
      </c>
      <c r="G48" s="29" t="s">
        <v>13</v>
      </c>
      <c r="H48" s="46"/>
      <c r="I48" s="46"/>
      <c r="J48" s="46"/>
      <c r="K48" s="46"/>
      <c r="L48" s="47"/>
    </row>
    <row r="49" spans="1:12" ht="15.6" x14ac:dyDescent="0.3">
      <c r="A49" s="95" t="s">
        <v>62</v>
      </c>
      <c r="B49" s="95"/>
      <c r="C49" s="95"/>
      <c r="D49" s="95"/>
      <c r="E49" s="24">
        <f>E44+E46+E47+E48</f>
        <v>38150</v>
      </c>
      <c r="F49" s="27">
        <f>F44+F46+F47+F48</f>
        <v>47687.5</v>
      </c>
      <c r="G49" s="96"/>
      <c r="H49" s="96"/>
      <c r="I49" s="96"/>
      <c r="J49" s="96"/>
      <c r="K49" s="96"/>
      <c r="L49" s="96"/>
    </row>
    <row r="50" spans="1:12" s="1" customFormat="1" ht="15.6" customHeight="1" x14ac:dyDescent="0.3">
      <c r="A50" s="33"/>
      <c r="B50" s="33"/>
      <c r="C50" s="33"/>
      <c r="D50" s="33"/>
      <c r="E50" s="34"/>
      <c r="F50" s="35"/>
      <c r="G50" s="32"/>
      <c r="H50" s="39"/>
      <c r="I50" s="39"/>
      <c r="J50" s="39"/>
      <c r="K50" s="39"/>
      <c r="L50" s="39"/>
    </row>
    <row r="51" spans="1:12" s="44" customFormat="1" ht="15.6" x14ac:dyDescent="0.3">
      <c r="A51" s="104" t="s">
        <v>49</v>
      </c>
      <c r="B51" s="105"/>
      <c r="C51" s="105"/>
      <c r="D51" s="105"/>
      <c r="E51" s="105"/>
      <c r="F51" s="105"/>
      <c r="G51" s="105"/>
      <c r="H51" s="105"/>
      <c r="I51" s="105"/>
      <c r="J51" s="105"/>
      <c r="K51" s="105"/>
      <c r="L51" s="106"/>
    </row>
    <row r="52" spans="1:12" s="44" customFormat="1" ht="31.2" x14ac:dyDescent="0.3">
      <c r="A52" s="13">
        <v>21</v>
      </c>
      <c r="B52" s="8" t="s">
        <v>114</v>
      </c>
      <c r="C52" s="14" t="s">
        <v>56</v>
      </c>
      <c r="D52" s="13" t="s">
        <v>57</v>
      </c>
      <c r="E52" s="11">
        <v>5000</v>
      </c>
      <c r="F52" s="11">
        <f>E52*1.25</f>
        <v>6250</v>
      </c>
      <c r="G52" s="22" t="s">
        <v>13</v>
      </c>
      <c r="H52" s="97"/>
      <c r="I52" s="98"/>
      <c r="J52" s="98"/>
      <c r="K52" s="98"/>
      <c r="L52" s="99"/>
    </row>
    <row r="53" spans="1:12" s="1" customFormat="1" ht="28.2" customHeight="1" x14ac:dyDescent="0.3">
      <c r="A53" s="5">
        <v>22</v>
      </c>
      <c r="B53" s="8" t="s">
        <v>115</v>
      </c>
      <c r="C53" s="14" t="s">
        <v>59</v>
      </c>
      <c r="D53" s="13" t="s">
        <v>58</v>
      </c>
      <c r="E53" s="11">
        <v>5000</v>
      </c>
      <c r="F53" s="11">
        <f>E53*1.25</f>
        <v>6250</v>
      </c>
      <c r="G53" s="22" t="s">
        <v>13</v>
      </c>
      <c r="H53" s="41"/>
      <c r="I53" s="42"/>
      <c r="J53" s="42"/>
      <c r="K53" s="42"/>
      <c r="L53" s="43"/>
    </row>
    <row r="54" spans="1:12" s="1" customFormat="1" ht="15.6" x14ac:dyDescent="0.3">
      <c r="A54" s="95" t="s">
        <v>48</v>
      </c>
      <c r="B54" s="95"/>
      <c r="C54" s="95"/>
      <c r="D54" s="95"/>
      <c r="E54" s="24">
        <f>E52+E53</f>
        <v>10000</v>
      </c>
      <c r="F54" s="27">
        <f>F52+F53</f>
        <v>12500</v>
      </c>
      <c r="G54" s="96"/>
      <c r="H54" s="96"/>
      <c r="I54" s="96"/>
      <c r="J54" s="96"/>
      <c r="K54" s="96"/>
      <c r="L54" s="96"/>
    </row>
    <row r="55" spans="1:12" s="1" customFormat="1" ht="15.6" x14ac:dyDescent="0.3">
      <c r="A55" s="103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</row>
    <row r="56" spans="1:12" s="1" customFormat="1" ht="15.6" x14ac:dyDescent="0.3">
      <c r="A56" s="104" t="s">
        <v>126</v>
      </c>
      <c r="B56" s="105"/>
      <c r="C56" s="105"/>
      <c r="D56" s="105"/>
      <c r="E56" s="105"/>
      <c r="F56" s="105"/>
      <c r="G56" s="105"/>
      <c r="H56" s="105"/>
      <c r="I56" s="105"/>
      <c r="J56" s="105"/>
      <c r="K56" s="105"/>
      <c r="L56" s="106"/>
    </row>
    <row r="57" spans="1:12" s="1" customFormat="1" ht="30" x14ac:dyDescent="0.3">
      <c r="A57" s="77">
        <v>23</v>
      </c>
      <c r="B57" s="78" t="s">
        <v>128</v>
      </c>
      <c r="C57" s="79" t="s">
        <v>132</v>
      </c>
      <c r="D57" s="77" t="s">
        <v>144</v>
      </c>
      <c r="E57" s="80">
        <v>5000</v>
      </c>
      <c r="F57" s="80">
        <f>E57*1.25</f>
        <v>6250</v>
      </c>
      <c r="G57" s="81" t="s">
        <v>13</v>
      </c>
      <c r="H57" s="97"/>
      <c r="I57" s="98"/>
      <c r="J57" s="98"/>
      <c r="K57" s="98"/>
      <c r="L57" s="99"/>
    </row>
    <row r="58" spans="1:12" s="1" customFormat="1" ht="31.2" x14ac:dyDescent="0.3">
      <c r="A58" s="77">
        <v>24</v>
      </c>
      <c r="B58" s="78" t="s">
        <v>130</v>
      </c>
      <c r="C58" s="79" t="s">
        <v>133</v>
      </c>
      <c r="D58" s="77" t="s">
        <v>131</v>
      </c>
      <c r="E58" s="80">
        <v>7500</v>
      </c>
      <c r="F58" s="80">
        <f>E58*1.25</f>
        <v>9375</v>
      </c>
      <c r="G58" s="81" t="s">
        <v>13</v>
      </c>
      <c r="H58" s="74"/>
      <c r="I58" s="75"/>
      <c r="J58" s="75"/>
      <c r="K58" s="75"/>
      <c r="L58" s="76"/>
    </row>
    <row r="59" spans="1:12" s="1" customFormat="1" ht="15.6" x14ac:dyDescent="0.3">
      <c r="A59" s="95" t="s">
        <v>127</v>
      </c>
      <c r="B59" s="95"/>
      <c r="C59" s="95"/>
      <c r="D59" s="95"/>
      <c r="E59" s="24">
        <f>E58+E57</f>
        <v>12500</v>
      </c>
      <c r="F59" s="27">
        <f>F58+F57</f>
        <v>15625</v>
      </c>
      <c r="G59" s="96"/>
      <c r="H59" s="96"/>
      <c r="I59" s="96"/>
      <c r="J59" s="96"/>
      <c r="K59" s="96"/>
      <c r="L59" s="96"/>
    </row>
    <row r="60" spans="1:12" s="1" customFormat="1" ht="15.6" x14ac:dyDescent="0.3">
      <c r="A60" s="5"/>
      <c r="B60" s="5"/>
      <c r="C60" s="5"/>
      <c r="D60" s="5"/>
      <c r="E60" s="19"/>
      <c r="F60" s="11"/>
      <c r="G60" s="22"/>
      <c r="H60" s="15"/>
      <c r="I60" s="15"/>
      <c r="J60" s="15"/>
      <c r="K60" s="15"/>
      <c r="L60" s="15"/>
    </row>
    <row r="61" spans="1:12" s="1" customFormat="1" ht="15.6" x14ac:dyDescent="0.3">
      <c r="A61" s="94" t="s">
        <v>31</v>
      </c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</row>
    <row r="62" spans="1:12" s="2" customFormat="1" ht="30" x14ac:dyDescent="0.3">
      <c r="A62" s="5">
        <v>25</v>
      </c>
      <c r="B62" s="8" t="s">
        <v>116</v>
      </c>
      <c r="C62" s="14" t="s">
        <v>85</v>
      </c>
      <c r="D62" s="17" t="s">
        <v>70</v>
      </c>
      <c r="E62" s="11">
        <v>3800</v>
      </c>
      <c r="F62" s="19">
        <f t="shared" ref="F62" si="1">E62*1.25</f>
        <v>4750</v>
      </c>
      <c r="G62" s="22" t="s">
        <v>13</v>
      </c>
      <c r="H62" s="122"/>
      <c r="I62" s="122"/>
      <c r="J62" s="122"/>
      <c r="K62" s="122"/>
      <c r="L62" s="122"/>
    </row>
    <row r="63" spans="1:12" s="2" customFormat="1" ht="30" x14ac:dyDescent="0.3">
      <c r="A63" s="5">
        <v>26</v>
      </c>
      <c r="B63" s="8" t="s">
        <v>117</v>
      </c>
      <c r="C63" s="9" t="s">
        <v>86</v>
      </c>
      <c r="D63" s="17" t="s">
        <v>87</v>
      </c>
      <c r="E63" s="11">
        <v>20000</v>
      </c>
      <c r="F63" s="19">
        <f t="shared" ref="F63:F65" si="2">E63*1.25</f>
        <v>25000</v>
      </c>
      <c r="G63" s="29" t="s">
        <v>13</v>
      </c>
      <c r="H63" s="122"/>
      <c r="I63" s="122"/>
      <c r="J63" s="122"/>
      <c r="K63" s="122"/>
      <c r="L63" s="122"/>
    </row>
    <row r="64" spans="1:12" s="2" customFormat="1" ht="30" x14ac:dyDescent="0.3">
      <c r="A64" s="5">
        <v>27</v>
      </c>
      <c r="B64" s="8" t="s">
        <v>118</v>
      </c>
      <c r="C64" s="9" t="s">
        <v>54</v>
      </c>
      <c r="D64" s="17" t="s">
        <v>60</v>
      </c>
      <c r="E64" s="11">
        <v>10000</v>
      </c>
      <c r="F64" s="19">
        <f t="shared" si="2"/>
        <v>12500</v>
      </c>
      <c r="G64" s="29" t="s">
        <v>13</v>
      </c>
      <c r="H64" s="122"/>
      <c r="I64" s="122"/>
      <c r="J64" s="122"/>
      <c r="K64" s="122"/>
      <c r="L64" s="122"/>
    </row>
    <row r="65" spans="1:12" s="2" customFormat="1" ht="30" x14ac:dyDescent="0.3">
      <c r="A65" s="5">
        <v>28</v>
      </c>
      <c r="B65" s="8" t="s">
        <v>122</v>
      </c>
      <c r="C65" s="9" t="s">
        <v>123</v>
      </c>
      <c r="D65" s="17" t="s">
        <v>60</v>
      </c>
      <c r="E65" s="11">
        <v>3600</v>
      </c>
      <c r="F65" s="19">
        <f t="shared" si="2"/>
        <v>4500</v>
      </c>
      <c r="G65" s="29" t="s">
        <v>13</v>
      </c>
      <c r="H65" s="122"/>
      <c r="I65" s="122"/>
      <c r="J65" s="122"/>
      <c r="K65" s="122"/>
      <c r="L65" s="122"/>
    </row>
    <row r="66" spans="1:12" s="2" customFormat="1" ht="30" x14ac:dyDescent="0.3">
      <c r="A66" s="5">
        <v>29</v>
      </c>
      <c r="B66" s="8" t="s">
        <v>92</v>
      </c>
      <c r="C66" s="9" t="s">
        <v>53</v>
      </c>
      <c r="D66" s="17" t="s">
        <v>47</v>
      </c>
      <c r="E66" s="11">
        <v>59500</v>
      </c>
      <c r="F66" s="11">
        <f>E66*1.25</f>
        <v>74375</v>
      </c>
      <c r="G66" s="29" t="s">
        <v>13</v>
      </c>
      <c r="H66" s="122"/>
      <c r="I66" s="122"/>
      <c r="J66" s="122"/>
      <c r="K66" s="122"/>
      <c r="L66" s="122"/>
    </row>
    <row r="67" spans="1:12" ht="28.2" customHeight="1" x14ac:dyDescent="0.3">
      <c r="A67" s="100" t="s">
        <v>46</v>
      </c>
      <c r="B67" s="100"/>
      <c r="C67" s="100"/>
      <c r="D67" s="100"/>
      <c r="E67" s="37">
        <f>E62+E63+E64+E65+E66</f>
        <v>96900</v>
      </c>
      <c r="F67" s="38">
        <f>F62+F63+F64+F65+F66</f>
        <v>121125</v>
      </c>
      <c r="G67" s="96"/>
      <c r="H67" s="96"/>
      <c r="I67" s="96"/>
      <c r="J67" s="96"/>
      <c r="K67" s="96"/>
      <c r="L67" s="96"/>
    </row>
    <row r="68" spans="1:12" ht="15.6" x14ac:dyDescent="0.3">
      <c r="A68" s="91" t="s">
        <v>27</v>
      </c>
      <c r="B68" s="92"/>
      <c r="C68" s="92"/>
      <c r="D68" s="93"/>
      <c r="E68" s="36">
        <f>E67+E59+E54+E49+E41+E36</f>
        <v>261550</v>
      </c>
      <c r="F68" s="36">
        <f>F67+F59+F54+F49+F41+F36</f>
        <v>317637.5</v>
      </c>
      <c r="G68" s="85"/>
      <c r="H68" s="86"/>
      <c r="I68" s="86"/>
      <c r="J68" s="86"/>
      <c r="K68" s="86"/>
      <c r="L68" s="87"/>
    </row>
    <row r="69" spans="1:12" ht="15" x14ac:dyDescent="0.3">
      <c r="A69" s="121" t="s">
        <v>136</v>
      </c>
      <c r="B69" s="121"/>
      <c r="C69" s="121"/>
      <c r="D69" s="121"/>
      <c r="E69" s="121"/>
      <c r="F69" s="121"/>
      <c r="G69" s="121"/>
      <c r="H69" s="121"/>
      <c r="I69" s="121"/>
      <c r="J69" s="121"/>
      <c r="K69" s="121"/>
      <c r="L69" s="121"/>
    </row>
    <row r="70" spans="1:12" ht="15.6" x14ac:dyDescent="0.3">
      <c r="A70" s="121" t="s">
        <v>119</v>
      </c>
      <c r="B70" s="121"/>
      <c r="C70" s="121"/>
      <c r="D70" s="126"/>
      <c r="E70" s="126"/>
      <c r="F70" s="126"/>
      <c r="G70" s="126"/>
      <c r="H70" s="126"/>
      <c r="I70" s="127"/>
      <c r="J70" s="115" t="s">
        <v>71</v>
      </c>
      <c r="K70" s="116"/>
      <c r="L70" s="117"/>
    </row>
    <row r="71" spans="1:12" ht="22.8" customHeight="1" x14ac:dyDescent="0.3">
      <c r="A71" s="121" t="s">
        <v>125</v>
      </c>
      <c r="B71" s="121"/>
      <c r="C71" s="121"/>
      <c r="D71" s="126"/>
      <c r="E71" s="126"/>
      <c r="F71" s="126"/>
      <c r="G71" s="126"/>
      <c r="H71" s="126"/>
      <c r="I71" s="127"/>
      <c r="J71" s="123"/>
      <c r="K71" s="124"/>
      <c r="L71" s="125"/>
    </row>
    <row r="72" spans="1:12" ht="15.6" x14ac:dyDescent="0.3">
      <c r="A72" s="31"/>
      <c r="B72" s="31"/>
      <c r="C72" s="31"/>
      <c r="D72" s="126"/>
      <c r="E72" s="126"/>
      <c r="F72" s="126"/>
      <c r="G72" s="126"/>
      <c r="H72" s="126"/>
      <c r="I72" s="127"/>
      <c r="J72" s="128" t="s">
        <v>26</v>
      </c>
      <c r="K72" s="129"/>
      <c r="L72" s="130"/>
    </row>
    <row r="73" spans="1:12" ht="15.6" x14ac:dyDescent="0.3">
      <c r="A73" s="110"/>
      <c r="B73" s="110"/>
      <c r="C73" s="110"/>
      <c r="D73" s="110"/>
      <c r="E73" s="110"/>
      <c r="F73" s="110"/>
      <c r="G73" s="110"/>
      <c r="H73" s="110"/>
      <c r="I73" s="111"/>
      <c r="J73" s="107" t="s">
        <v>72</v>
      </c>
      <c r="K73" s="108"/>
      <c r="L73" s="109"/>
    </row>
    <row r="74" spans="1:12" ht="15.6" x14ac:dyDescent="0.3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</row>
  </sheetData>
  <mergeCells count="41">
    <mergeCell ref="A1:L1"/>
    <mergeCell ref="A21:L21"/>
    <mergeCell ref="A70:C70"/>
    <mergeCell ref="A71:C71"/>
    <mergeCell ref="G68:L68"/>
    <mergeCell ref="H62:L66"/>
    <mergeCell ref="J71:L71"/>
    <mergeCell ref="D70:I72"/>
    <mergeCell ref="A69:L69"/>
    <mergeCell ref="A54:D54"/>
    <mergeCell ref="G54:L54"/>
    <mergeCell ref="A5:L5"/>
    <mergeCell ref="J72:L72"/>
    <mergeCell ref="A19:D19"/>
    <mergeCell ref="A22:L22"/>
    <mergeCell ref="H23:L35"/>
    <mergeCell ref="J73:L73"/>
    <mergeCell ref="A73:I73"/>
    <mergeCell ref="G36:L36"/>
    <mergeCell ref="G41:L41"/>
    <mergeCell ref="J70:L70"/>
    <mergeCell ref="A51:L51"/>
    <mergeCell ref="H57:L57"/>
    <mergeCell ref="A59:D59"/>
    <mergeCell ref="G59:L59"/>
    <mergeCell ref="G19:L19"/>
    <mergeCell ref="A20:L20"/>
    <mergeCell ref="A68:D68"/>
    <mergeCell ref="A43:L43"/>
    <mergeCell ref="A49:D49"/>
    <mergeCell ref="G49:L49"/>
    <mergeCell ref="H52:L52"/>
    <mergeCell ref="A67:D67"/>
    <mergeCell ref="G67:L67"/>
    <mergeCell ref="A24:A25"/>
    <mergeCell ref="A36:D36"/>
    <mergeCell ref="A41:D41"/>
    <mergeCell ref="A61:L61"/>
    <mergeCell ref="A38:L38"/>
    <mergeCell ref="A55:L55"/>
    <mergeCell ref="A56:L56"/>
  </mergeCells>
  <phoneticPr fontId="13" type="noConversion"/>
  <printOptions horizontalCentered="1"/>
  <pageMargins left="0.25" right="0.25" top="0.75" bottom="0.75" header="0.3" footer="0.3"/>
  <pageSetup scale="45" orientation="landscape" r:id="rId1"/>
  <rowBreaks count="1" manualBreakCount="1">
    <brk id="30" max="11" man="1"/>
  </rowBreaks>
  <ignoredErrors>
    <ignoredError sqref="F29:F31 F3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Plan nabave 2025</vt:lpstr>
      <vt:lpstr>'Plan nabave 2025'!Ispis_naslova</vt:lpstr>
      <vt:lpstr>'Plan nabave 2025'!Podrucje_ispisa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Smiljana</dc:creator>
  <cp:lastModifiedBy>Nataša Beljan Sušić</cp:lastModifiedBy>
  <cp:lastPrinted>2025-10-14T11:48:07Z</cp:lastPrinted>
  <dcterms:created xsi:type="dcterms:W3CDTF">2018-01-17T05:09:50Z</dcterms:created>
  <dcterms:modified xsi:type="dcterms:W3CDTF">2025-10-14T12:23:31Z</dcterms:modified>
</cp:coreProperties>
</file>