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28" windowWidth="19020" windowHeight="11772" activeTab="4"/>
  </bookViews>
  <sheets>
    <sheet name="Sažetak općeg dijela" sheetId="9" r:id="rId1"/>
    <sheet name="Plan prih. po izvorima" sheetId="2" r:id="rId2"/>
    <sheet name="Opći dio - Prihodi" sheetId="7" r:id="rId3"/>
    <sheet name="Opći dio - Rashodi" sheetId="6" r:id="rId4"/>
    <sheet name="Plan rash. i izdat. po izvorima" sheetId="12" r:id="rId5"/>
  </sheets>
  <definedNames>
    <definedName name="_xlnm._FilterDatabase" localSheetId="2" hidden="1">'Opći dio - Prihodi'!$A$2:$F$106</definedName>
    <definedName name="_xlnm._FilterDatabase" localSheetId="3" hidden="1">'Opći dio - Rashodi'!$A$2:$F$108</definedName>
    <definedName name="_xlnm._FilterDatabase" localSheetId="4" hidden="1">'Plan rash. i izdat. po izvorima'!#REF!</definedName>
    <definedName name="_xlnm.Print_Titles" localSheetId="1">'Plan prih. po izvorima'!$1:$1</definedName>
    <definedName name="_xlnm.Print_Titles" localSheetId="4">'Plan rash. i izdat. po izvorima'!$1:$3</definedName>
    <definedName name="_xlnm.Print_Area" localSheetId="2">'Opći dio - Prihodi'!$A$1:$F$106</definedName>
    <definedName name="_xlnm.Print_Area" localSheetId="3">'Opći dio - Rashodi'!$A$1:$F$117</definedName>
    <definedName name="_xlnm.Print_Area" localSheetId="1">'Plan prih. po izvorima'!$A$1:$I$15</definedName>
    <definedName name="_xlnm.Print_Area" localSheetId="4">'Plan rash. i izdat. po izvorima'!$A$1:$N$300</definedName>
    <definedName name="_xlnm.Print_Area" localSheetId="0">'Sažetak općeg dijela'!$A$2:$H$40</definedName>
  </definedNames>
  <calcPr calcId="125725"/>
</workbook>
</file>

<file path=xl/calcChain.xml><?xml version="1.0" encoding="utf-8"?>
<calcChain xmlns="http://schemas.openxmlformats.org/spreadsheetml/2006/main">
  <c r="D299" i="12"/>
  <c r="D298" s="1"/>
  <c r="D292" s="1"/>
  <c r="D291" s="1"/>
  <c r="D290" s="1"/>
  <c r="N298"/>
  <c r="M298"/>
  <c r="L298"/>
  <c r="K298"/>
  <c r="J298"/>
  <c r="I298"/>
  <c r="H298"/>
  <c r="G298"/>
  <c r="F298"/>
  <c r="E298"/>
  <c r="C298"/>
  <c r="N292"/>
  <c r="M292"/>
  <c r="L292"/>
  <c r="K292"/>
  <c r="J292"/>
  <c r="I292"/>
  <c r="H292"/>
  <c r="G292"/>
  <c r="F292"/>
  <c r="E292"/>
  <c r="C292"/>
  <c r="N291"/>
  <c r="M291"/>
  <c r="L291"/>
  <c r="K291"/>
  <c r="J291"/>
  <c r="I291"/>
  <c r="H291"/>
  <c r="G291"/>
  <c r="F291"/>
  <c r="E291"/>
  <c r="C291"/>
  <c r="N290"/>
  <c r="M290"/>
  <c r="L290"/>
  <c r="K290"/>
  <c r="J290"/>
  <c r="I290"/>
  <c r="H290"/>
  <c r="G290"/>
  <c r="F290"/>
  <c r="E290"/>
  <c r="C290"/>
  <c r="D289"/>
  <c r="D288" s="1"/>
  <c r="N288"/>
  <c r="N285" s="1"/>
  <c r="M288"/>
  <c r="M285" s="1"/>
  <c r="L288"/>
  <c r="K288"/>
  <c r="K285" s="1"/>
  <c r="J288"/>
  <c r="I288"/>
  <c r="H288"/>
  <c r="G288"/>
  <c r="G285" s="1"/>
  <c r="F288"/>
  <c r="F285" s="1"/>
  <c r="E288"/>
  <c r="E285" s="1"/>
  <c r="C288"/>
  <c r="C285" s="1"/>
  <c r="D287"/>
  <c r="N286"/>
  <c r="M286"/>
  <c r="L286"/>
  <c r="K286"/>
  <c r="J286"/>
  <c r="I286"/>
  <c r="H286"/>
  <c r="G286"/>
  <c r="F286"/>
  <c r="E286"/>
  <c r="D286"/>
  <c r="C286"/>
  <c r="J285"/>
  <c r="I285"/>
  <c r="D278"/>
  <c r="D277"/>
  <c r="N276"/>
  <c r="M276"/>
  <c r="L276"/>
  <c r="K276"/>
  <c r="J276"/>
  <c r="I276"/>
  <c r="H276"/>
  <c r="G276"/>
  <c r="F276"/>
  <c r="E276"/>
  <c r="C276"/>
  <c r="D275"/>
  <c r="D274"/>
  <c r="D273" s="1"/>
  <c r="N273"/>
  <c r="M273"/>
  <c r="L273"/>
  <c r="K273"/>
  <c r="J273"/>
  <c r="I273"/>
  <c r="H273"/>
  <c r="G273"/>
  <c r="F273"/>
  <c r="E273"/>
  <c r="C273"/>
  <c r="D269"/>
  <c r="D268" s="1"/>
  <c r="N268"/>
  <c r="M268"/>
  <c r="L268"/>
  <c r="K268"/>
  <c r="J268"/>
  <c r="I268"/>
  <c r="H268"/>
  <c r="G268"/>
  <c r="G262" s="1"/>
  <c r="F268"/>
  <c r="E268"/>
  <c r="C268"/>
  <c r="D264"/>
  <c r="D263" s="1"/>
  <c r="N263"/>
  <c r="M263"/>
  <c r="L263"/>
  <c r="K263"/>
  <c r="J263"/>
  <c r="I263"/>
  <c r="H263"/>
  <c r="G263"/>
  <c r="F263"/>
  <c r="E263"/>
  <c r="C263"/>
  <c r="K262"/>
  <c r="C262"/>
  <c r="D261"/>
  <c r="N254"/>
  <c r="M254"/>
  <c r="L254"/>
  <c r="K254"/>
  <c r="J254"/>
  <c r="I254"/>
  <c r="H254"/>
  <c r="G254"/>
  <c r="F254"/>
  <c r="E254"/>
  <c r="D254"/>
  <c r="C254"/>
  <c r="N253"/>
  <c r="M253"/>
  <c r="L253"/>
  <c r="K253"/>
  <c r="J253"/>
  <c r="I253"/>
  <c r="H253"/>
  <c r="G253"/>
  <c r="F253"/>
  <c r="E253"/>
  <c r="D253"/>
  <c r="C253"/>
  <c r="D156"/>
  <c r="D155" s="1"/>
  <c r="D154" s="1"/>
  <c r="N155"/>
  <c r="M155"/>
  <c r="L155"/>
  <c r="K155"/>
  <c r="J155"/>
  <c r="I155"/>
  <c r="H155"/>
  <c r="G155"/>
  <c r="F155"/>
  <c r="E155"/>
  <c r="C155"/>
  <c r="N154"/>
  <c r="M154"/>
  <c r="L154"/>
  <c r="K154"/>
  <c r="J154"/>
  <c r="I154"/>
  <c r="H154"/>
  <c r="G154"/>
  <c r="F154"/>
  <c r="E154"/>
  <c r="C154"/>
  <c r="N150"/>
  <c r="M150"/>
  <c r="L150"/>
  <c r="K150"/>
  <c r="J150"/>
  <c r="I150"/>
  <c r="H150"/>
  <c r="G150"/>
  <c r="F150"/>
  <c r="E150"/>
  <c r="D150"/>
  <c r="C150"/>
  <c r="D149"/>
  <c r="D147" s="1"/>
  <c r="N147"/>
  <c r="N136" s="1"/>
  <c r="M147"/>
  <c r="L147"/>
  <c r="K147"/>
  <c r="K136" s="1"/>
  <c r="J147"/>
  <c r="J136" s="1"/>
  <c r="I147"/>
  <c r="H147"/>
  <c r="G147"/>
  <c r="G136" s="1"/>
  <c r="F147"/>
  <c r="F136" s="1"/>
  <c r="E147"/>
  <c r="C147"/>
  <c r="D146"/>
  <c r="D145"/>
  <c r="D144" s="1"/>
  <c r="E144"/>
  <c r="E136" s="1"/>
  <c r="C144"/>
  <c r="C136" s="1"/>
  <c r="C135" s="1"/>
  <c r="C134" s="1"/>
  <c r="D143"/>
  <c r="D141"/>
  <c r="D140"/>
  <c r="D138"/>
  <c r="D137"/>
  <c r="M136"/>
  <c r="L136"/>
  <c r="I136"/>
  <c r="H136"/>
  <c r="L135"/>
  <c r="H135"/>
  <c r="L134"/>
  <c r="H134"/>
  <c r="D133"/>
  <c r="D132"/>
  <c r="D131"/>
  <c r="N129"/>
  <c r="M129"/>
  <c r="L129"/>
  <c r="L125" s="1"/>
  <c r="L124" s="1"/>
  <c r="K129"/>
  <c r="K125" s="1"/>
  <c r="K124" s="1"/>
  <c r="J129"/>
  <c r="I129"/>
  <c r="H129"/>
  <c r="G129"/>
  <c r="F129"/>
  <c r="E129"/>
  <c r="C129"/>
  <c r="C125" s="1"/>
  <c r="C124" s="1"/>
  <c r="D127"/>
  <c r="N126"/>
  <c r="M126"/>
  <c r="M125" s="1"/>
  <c r="M124" s="1"/>
  <c r="L126"/>
  <c r="K126"/>
  <c r="J126"/>
  <c r="I126"/>
  <c r="I125" s="1"/>
  <c r="I124" s="1"/>
  <c r="H126"/>
  <c r="H125" s="1"/>
  <c r="H124" s="1"/>
  <c r="G126"/>
  <c r="F126"/>
  <c r="E126"/>
  <c r="E125" s="1"/>
  <c r="E124" s="1"/>
  <c r="D126"/>
  <c r="C126"/>
  <c r="D123"/>
  <c r="D122"/>
  <c r="N121"/>
  <c r="M121"/>
  <c r="L121"/>
  <c r="K121"/>
  <c r="J121"/>
  <c r="I121"/>
  <c r="H121"/>
  <c r="G121"/>
  <c r="F121"/>
  <c r="E121"/>
  <c r="C121"/>
  <c r="D120"/>
  <c r="D115" s="1"/>
  <c r="N115"/>
  <c r="M115"/>
  <c r="L115"/>
  <c r="K115"/>
  <c r="J115"/>
  <c r="I115"/>
  <c r="H115"/>
  <c r="G115"/>
  <c r="F115"/>
  <c r="E115"/>
  <c r="C115"/>
  <c r="N113"/>
  <c r="N106" s="1"/>
  <c r="M113"/>
  <c r="L113"/>
  <c r="K113"/>
  <c r="J113"/>
  <c r="I113"/>
  <c r="H113"/>
  <c r="G113"/>
  <c r="F113"/>
  <c r="E113"/>
  <c r="D112"/>
  <c r="D111" s="1"/>
  <c r="N111"/>
  <c r="M111"/>
  <c r="L111"/>
  <c r="K111"/>
  <c r="J111"/>
  <c r="I111"/>
  <c r="H111"/>
  <c r="G111"/>
  <c r="F111"/>
  <c r="E111"/>
  <c r="C111"/>
  <c r="D105"/>
  <c r="D103" s="1"/>
  <c r="D102" s="1"/>
  <c r="D104"/>
  <c r="N103"/>
  <c r="M103"/>
  <c r="L103"/>
  <c r="K103"/>
  <c r="J103"/>
  <c r="I103"/>
  <c r="H103"/>
  <c r="G103"/>
  <c r="F103"/>
  <c r="E103"/>
  <c r="C103"/>
  <c r="N102"/>
  <c r="M102"/>
  <c r="L102"/>
  <c r="K102"/>
  <c r="J102"/>
  <c r="I102"/>
  <c r="H102"/>
  <c r="G102"/>
  <c r="F102"/>
  <c r="E102"/>
  <c r="C102"/>
  <c r="D101"/>
  <c r="D100"/>
  <c r="D99"/>
  <c r="D96" s="1"/>
  <c r="D98"/>
  <c r="N96"/>
  <c r="M96"/>
  <c r="L96"/>
  <c r="K96"/>
  <c r="J96"/>
  <c r="I96"/>
  <c r="H96"/>
  <c r="G96"/>
  <c r="F96"/>
  <c r="E96"/>
  <c r="D95"/>
  <c r="D94"/>
  <c r="D93" s="1"/>
  <c r="N93"/>
  <c r="M93"/>
  <c r="L93"/>
  <c r="K93"/>
  <c r="J93"/>
  <c r="I93"/>
  <c r="H93"/>
  <c r="G93"/>
  <c r="F93"/>
  <c r="E93"/>
  <c r="C93"/>
  <c r="D92"/>
  <c r="D91"/>
  <c r="D90"/>
  <c r="D89"/>
  <c r="D88"/>
  <c r="N87"/>
  <c r="M87"/>
  <c r="L87"/>
  <c r="K87"/>
  <c r="J87"/>
  <c r="I87"/>
  <c r="H87"/>
  <c r="G87"/>
  <c r="F87"/>
  <c r="E87"/>
  <c r="C87"/>
  <c r="D83"/>
  <c r="D82"/>
  <c r="D81" s="1"/>
  <c r="N81"/>
  <c r="M81"/>
  <c r="L81"/>
  <c r="K81"/>
  <c r="J81"/>
  <c r="I81"/>
  <c r="H81"/>
  <c r="G81"/>
  <c r="F81"/>
  <c r="E81"/>
  <c r="D80"/>
  <c r="D79"/>
  <c r="D78"/>
  <c r="D77"/>
  <c r="D76"/>
  <c r="N75"/>
  <c r="M75"/>
  <c r="L75"/>
  <c r="K75"/>
  <c r="J75"/>
  <c r="I75"/>
  <c r="H75"/>
  <c r="G75"/>
  <c r="F75"/>
  <c r="E75"/>
  <c r="D74"/>
  <c r="D73"/>
  <c r="D72"/>
  <c r="N71"/>
  <c r="M71"/>
  <c r="L71"/>
  <c r="K71"/>
  <c r="J71"/>
  <c r="I71"/>
  <c r="H71"/>
  <c r="G71"/>
  <c r="F71"/>
  <c r="E71"/>
  <c r="C71"/>
  <c r="D69"/>
  <c r="D68" s="1"/>
  <c r="N68"/>
  <c r="M68"/>
  <c r="L68"/>
  <c r="K68"/>
  <c r="J68"/>
  <c r="I68"/>
  <c r="H68"/>
  <c r="G68"/>
  <c r="F68"/>
  <c r="E68"/>
  <c r="D67"/>
  <c r="D66"/>
  <c r="D65"/>
  <c r="D64"/>
  <c r="D63"/>
  <c r="N62"/>
  <c r="M62"/>
  <c r="L62"/>
  <c r="K62"/>
  <c r="J62"/>
  <c r="I62"/>
  <c r="H62"/>
  <c r="G62"/>
  <c r="F62"/>
  <c r="E62"/>
  <c r="C61"/>
  <c r="D60"/>
  <c r="D57"/>
  <c r="D56"/>
  <c r="D55" s="1"/>
  <c r="N55"/>
  <c r="M55"/>
  <c r="L55"/>
  <c r="K55"/>
  <c r="J55"/>
  <c r="I55"/>
  <c r="H55"/>
  <c r="G55"/>
  <c r="G39" s="1"/>
  <c r="F55"/>
  <c r="E55"/>
  <c r="N51"/>
  <c r="M51"/>
  <c r="L51"/>
  <c r="K51"/>
  <c r="J51"/>
  <c r="I51"/>
  <c r="H51"/>
  <c r="G51"/>
  <c r="F51"/>
  <c r="E51"/>
  <c r="D51"/>
  <c r="C51"/>
  <c r="D50"/>
  <c r="D49"/>
  <c r="D46" s="1"/>
  <c r="D48"/>
  <c r="D47"/>
  <c r="N46"/>
  <c r="M46"/>
  <c r="L46"/>
  <c r="K46"/>
  <c r="J46"/>
  <c r="I46"/>
  <c r="H46"/>
  <c r="G46"/>
  <c r="F46"/>
  <c r="E46"/>
  <c r="C46"/>
  <c r="D45"/>
  <c r="N40"/>
  <c r="M40"/>
  <c r="L40"/>
  <c r="K40"/>
  <c r="J40"/>
  <c r="I40"/>
  <c r="I39" s="1"/>
  <c r="H40"/>
  <c r="G40"/>
  <c r="F40"/>
  <c r="E40"/>
  <c r="D40"/>
  <c r="C39"/>
  <c r="N26"/>
  <c r="M26"/>
  <c r="L26"/>
  <c r="K26"/>
  <c r="J26"/>
  <c r="I26"/>
  <c r="H26"/>
  <c r="G26"/>
  <c r="F26"/>
  <c r="E26"/>
  <c r="D26"/>
  <c r="C26"/>
  <c r="N22"/>
  <c r="M22"/>
  <c r="L22"/>
  <c r="K22"/>
  <c r="J22"/>
  <c r="I22"/>
  <c r="H22"/>
  <c r="G22"/>
  <c r="F22"/>
  <c r="E22"/>
  <c r="D22"/>
  <c r="C22"/>
  <c r="N19"/>
  <c r="M19"/>
  <c r="L19"/>
  <c r="K19"/>
  <c r="J19"/>
  <c r="I19"/>
  <c r="H19"/>
  <c r="G19"/>
  <c r="F19"/>
  <c r="E19"/>
  <c r="D19"/>
  <c r="C19"/>
  <c r="N15"/>
  <c r="M15"/>
  <c r="L15"/>
  <c r="K15"/>
  <c r="J15"/>
  <c r="I15"/>
  <c r="H15"/>
  <c r="G15"/>
  <c r="F15"/>
  <c r="E15"/>
  <c r="D15"/>
  <c r="C15"/>
  <c r="N14"/>
  <c r="M14"/>
  <c r="L14"/>
  <c r="K14"/>
  <c r="J14"/>
  <c r="I14"/>
  <c r="H14"/>
  <c r="G14"/>
  <c r="F14"/>
  <c r="E14"/>
  <c r="D14"/>
  <c r="C14"/>
  <c r="G9" i="9"/>
  <c r="G8"/>
  <c r="E98" i="6"/>
  <c r="E99"/>
  <c r="E97"/>
  <c r="E96" s="1"/>
  <c r="F96"/>
  <c r="G248" i="12" l="1"/>
  <c r="G239" s="1"/>
  <c r="G238" s="1"/>
  <c r="G157" s="1"/>
  <c r="D285"/>
  <c r="H285"/>
  <c r="L285"/>
  <c r="H262"/>
  <c r="L262"/>
  <c r="L248" s="1"/>
  <c r="L239" s="1"/>
  <c r="L238" s="1"/>
  <c r="L157" s="1"/>
  <c r="D276"/>
  <c r="D262" s="1"/>
  <c r="F262"/>
  <c r="F248" s="1"/>
  <c r="F239" s="1"/>
  <c r="F238" s="1"/>
  <c r="F157" s="1"/>
  <c r="J262"/>
  <c r="J248" s="1"/>
  <c r="J239" s="1"/>
  <c r="J238" s="1"/>
  <c r="J157" s="1"/>
  <c r="N262"/>
  <c r="N248" s="1"/>
  <c r="N239" s="1"/>
  <c r="N238" s="1"/>
  <c r="N157" s="1"/>
  <c r="E262"/>
  <c r="E248" s="1"/>
  <c r="E239" s="1"/>
  <c r="E238" s="1"/>
  <c r="E157" s="1"/>
  <c r="I262"/>
  <c r="I248" s="1"/>
  <c r="I239" s="1"/>
  <c r="I238" s="1"/>
  <c r="I157" s="1"/>
  <c r="M262"/>
  <c r="M248" s="1"/>
  <c r="M239" s="1"/>
  <c r="M238" s="1"/>
  <c r="M157" s="1"/>
  <c r="K248"/>
  <c r="K239" s="1"/>
  <c r="K238" s="1"/>
  <c r="K157" s="1"/>
  <c r="G135"/>
  <c r="G134" s="1"/>
  <c r="K135"/>
  <c r="K134" s="1"/>
  <c r="F135"/>
  <c r="F134" s="1"/>
  <c r="J135"/>
  <c r="J134" s="1"/>
  <c r="N135"/>
  <c r="N134" s="1"/>
  <c r="M135"/>
  <c r="M134" s="1"/>
  <c r="I135"/>
  <c r="I134" s="1"/>
  <c r="E135"/>
  <c r="E134" s="1"/>
  <c r="D129"/>
  <c r="G125"/>
  <c r="G124" s="1"/>
  <c r="D125"/>
  <c r="D124" s="1"/>
  <c r="F125"/>
  <c r="F124" s="1"/>
  <c r="J125"/>
  <c r="J124" s="1"/>
  <c r="N125"/>
  <c r="N124" s="1"/>
  <c r="D121"/>
  <c r="D106" s="1"/>
  <c r="E106"/>
  <c r="I106"/>
  <c r="M106"/>
  <c r="F106"/>
  <c r="J106"/>
  <c r="H106"/>
  <c r="H25" s="1"/>
  <c r="H13" s="1"/>
  <c r="H12" s="1"/>
  <c r="H11" s="1"/>
  <c r="L106"/>
  <c r="C106"/>
  <c r="C25" s="1"/>
  <c r="C13" s="1"/>
  <c r="C12" s="1"/>
  <c r="C11" s="1"/>
  <c r="G106"/>
  <c r="K106"/>
  <c r="K25" s="1"/>
  <c r="K13" s="1"/>
  <c r="K12" s="1"/>
  <c r="K11" s="1"/>
  <c r="H61"/>
  <c r="L61"/>
  <c r="D87"/>
  <c r="D75"/>
  <c r="F61"/>
  <c r="J61"/>
  <c r="N61"/>
  <c r="G61"/>
  <c r="K61"/>
  <c r="D71"/>
  <c r="E61"/>
  <c r="I61"/>
  <c r="I25" s="1"/>
  <c r="I13" s="1"/>
  <c r="M61"/>
  <c r="D62"/>
  <c r="K39"/>
  <c r="F39"/>
  <c r="J39"/>
  <c r="N39"/>
  <c r="E39"/>
  <c r="M39"/>
  <c r="D39"/>
  <c r="H39"/>
  <c r="L39"/>
  <c r="D136"/>
  <c r="D135" s="1"/>
  <c r="D134" s="1"/>
  <c r="C248"/>
  <c r="C239" s="1"/>
  <c r="C238" s="1"/>
  <c r="C157" s="1"/>
  <c r="E82" i="6"/>
  <c r="E83"/>
  <c r="E84"/>
  <c r="E85"/>
  <c r="E86"/>
  <c r="E87"/>
  <c r="E81"/>
  <c r="E41"/>
  <c r="E42"/>
  <c r="E43"/>
  <c r="E44"/>
  <c r="E45"/>
  <c r="E46"/>
  <c r="E40"/>
  <c r="E38"/>
  <c r="D248" i="12" l="1"/>
  <c r="D239" s="1"/>
  <c r="D238" s="1"/>
  <c r="D157" s="1"/>
  <c r="H248"/>
  <c r="H239" s="1"/>
  <c r="H238" s="1"/>
  <c r="H157" s="1"/>
  <c r="H10" s="1"/>
  <c r="K10"/>
  <c r="I12"/>
  <c r="I11" s="1"/>
  <c r="I10" s="1"/>
  <c r="G25"/>
  <c r="G13" s="1"/>
  <c r="G12" s="1"/>
  <c r="G11" s="1"/>
  <c r="G10" s="1"/>
  <c r="L25"/>
  <c r="L13" s="1"/>
  <c r="L12" s="1"/>
  <c r="L11" s="1"/>
  <c r="L10" s="1"/>
  <c r="N25"/>
  <c r="N13" s="1"/>
  <c r="N12" s="1"/>
  <c r="N11" s="1"/>
  <c r="N10" s="1"/>
  <c r="M25"/>
  <c r="M13" s="1"/>
  <c r="M12" s="1"/>
  <c r="M11" s="1"/>
  <c r="M10" s="1"/>
  <c r="D61"/>
  <c r="D25" s="1"/>
  <c r="D13" s="1"/>
  <c r="D12" s="1"/>
  <c r="D11" s="1"/>
  <c r="D10" s="1"/>
  <c r="F25"/>
  <c r="F13" s="1"/>
  <c r="F12" s="1"/>
  <c r="F11" s="1"/>
  <c r="F10" s="1"/>
  <c r="J25"/>
  <c r="J13" s="1"/>
  <c r="J12" s="1"/>
  <c r="J11" s="1"/>
  <c r="J10" s="1"/>
  <c r="E25"/>
  <c r="E13" s="1"/>
  <c r="E12" s="1"/>
  <c r="E11" s="1"/>
  <c r="E10" s="1"/>
  <c r="C10"/>
  <c r="E28" i="6"/>
  <c r="E30"/>
  <c r="E31"/>
  <c r="E32"/>
  <c r="E33"/>
  <c r="E34"/>
  <c r="E35"/>
  <c r="E36"/>
  <c r="E22"/>
  <c r="E23"/>
  <c r="E24"/>
  <c r="E25"/>
  <c r="E26"/>
  <c r="E21"/>
  <c r="E17"/>
  <c r="E18"/>
  <c r="E19"/>
  <c r="E16"/>
  <c r="E74" i="7"/>
  <c r="E59"/>
  <c r="E60"/>
  <c r="E61"/>
  <c r="E58"/>
  <c r="E20"/>
  <c r="E13"/>
  <c r="O10" i="12" l="1"/>
  <c r="G12" i="9"/>
  <c r="G11"/>
  <c r="E29" i="6"/>
  <c r="C13" i="2"/>
  <c r="D13"/>
  <c r="E13"/>
  <c r="F13"/>
  <c r="G13"/>
  <c r="H13"/>
  <c r="I13"/>
  <c r="B13"/>
  <c r="D40" i="7" l="1"/>
  <c r="E40"/>
  <c r="F40"/>
  <c r="H10" i="9"/>
  <c r="H7"/>
  <c r="G10"/>
  <c r="G7"/>
  <c r="F94" i="6" l="1"/>
  <c r="F90"/>
  <c r="E94"/>
  <c r="E90"/>
  <c r="F88"/>
  <c r="F80"/>
  <c r="F78"/>
  <c r="F74"/>
  <c r="F72"/>
  <c r="F67"/>
  <c r="F66" s="1"/>
  <c r="F65" s="1"/>
  <c r="F63"/>
  <c r="E80"/>
  <c r="E78"/>
  <c r="E74"/>
  <c r="E72"/>
  <c r="E67"/>
  <c r="E66" s="1"/>
  <c r="E65" s="1"/>
  <c r="E63"/>
  <c r="F56"/>
  <c r="F55" s="1"/>
  <c r="F50"/>
  <c r="F48"/>
  <c r="F39"/>
  <c r="E56"/>
  <c r="E55" s="1"/>
  <c r="E50"/>
  <c r="E48"/>
  <c r="E39"/>
  <c r="F37"/>
  <c r="F27"/>
  <c r="F20"/>
  <c r="F15"/>
  <c r="E37"/>
  <c r="E27"/>
  <c r="E20"/>
  <c r="E15"/>
  <c r="F11"/>
  <c r="F9"/>
  <c r="F5"/>
  <c r="F4" s="1"/>
  <c r="E11"/>
  <c r="E9"/>
  <c r="E5"/>
  <c r="E4" s="1"/>
  <c r="F93" i="7"/>
  <c r="F89"/>
  <c r="F88" s="1"/>
  <c r="F87" s="1"/>
  <c r="F84"/>
  <c r="F83" s="1"/>
  <c r="F82" s="1"/>
  <c r="F80"/>
  <c r="F79"/>
  <c r="F77"/>
  <c r="F75"/>
  <c r="F73"/>
  <c r="F72" s="1"/>
  <c r="F69"/>
  <c r="F67"/>
  <c r="F66" s="1"/>
  <c r="F64"/>
  <c r="F63" s="1"/>
  <c r="F57"/>
  <c r="F56" s="1"/>
  <c r="F55" s="1"/>
  <c r="F53"/>
  <c r="F50"/>
  <c r="F48"/>
  <c r="F45"/>
  <c r="F43"/>
  <c r="F39" s="1"/>
  <c r="F36"/>
  <c r="F34"/>
  <c r="F32"/>
  <c r="F30"/>
  <c r="F29" s="1"/>
  <c r="F24"/>
  <c r="F19"/>
  <c r="F15"/>
  <c r="F12"/>
  <c r="F9"/>
  <c r="F8" s="1"/>
  <c r="F6"/>
  <c r="F5" s="1"/>
  <c r="E93"/>
  <c r="E89"/>
  <c r="E88" s="1"/>
  <c r="E87" s="1"/>
  <c r="E84"/>
  <c r="E83" s="1"/>
  <c r="E82" s="1"/>
  <c r="E80"/>
  <c r="E79" s="1"/>
  <c r="E77"/>
  <c r="E75"/>
  <c r="E73"/>
  <c r="E69"/>
  <c r="E67"/>
  <c r="E66" s="1"/>
  <c r="E64"/>
  <c r="E63"/>
  <c r="E57"/>
  <c r="E56" s="1"/>
  <c r="E55" s="1"/>
  <c r="E53"/>
  <c r="E50"/>
  <c r="E48"/>
  <c r="E47" s="1"/>
  <c r="E45"/>
  <c r="E43"/>
  <c r="E39" s="1"/>
  <c r="E38" s="1"/>
  <c r="E36"/>
  <c r="E34"/>
  <c r="E32"/>
  <c r="E30"/>
  <c r="E24"/>
  <c r="E19"/>
  <c r="E18" s="1"/>
  <c r="E15"/>
  <c r="E12"/>
  <c r="E9"/>
  <c r="E8" s="1"/>
  <c r="E6"/>
  <c r="E5"/>
  <c r="D5" i="6"/>
  <c r="D57" i="7"/>
  <c r="D90" i="6"/>
  <c r="E11" i="7" l="1"/>
  <c r="F11"/>
  <c r="F4" s="1"/>
  <c r="E29"/>
  <c r="F18"/>
  <c r="F47"/>
  <c r="F62"/>
  <c r="E62"/>
  <c r="E72"/>
  <c r="E71" s="1"/>
  <c r="F71"/>
  <c r="E71" i="6"/>
  <c r="F71"/>
  <c r="F47"/>
  <c r="E47"/>
  <c r="E14"/>
  <c r="F77"/>
  <c r="F62"/>
  <c r="F61" s="1"/>
  <c r="E62"/>
  <c r="E61" s="1"/>
  <c r="F14"/>
  <c r="F38" i="7"/>
  <c r="E4" l="1"/>
  <c r="E3" s="1"/>
  <c r="F3"/>
  <c r="E3" i="6"/>
  <c r="F3"/>
  <c r="H22" i="9"/>
  <c r="G22"/>
  <c r="F22"/>
  <c r="F10"/>
  <c r="H13"/>
  <c r="H24" s="1"/>
  <c r="G13"/>
  <c r="G24" s="1"/>
  <c r="F7"/>
  <c r="F13" l="1"/>
  <c r="F24" s="1"/>
  <c r="E116" i="6"/>
  <c r="E115" s="1"/>
  <c r="F116"/>
  <c r="F115" s="1"/>
  <c r="D116"/>
  <c r="D115" s="1"/>
  <c r="E113"/>
  <c r="E112" s="1"/>
  <c r="F113"/>
  <c r="F112" s="1"/>
  <c r="D113"/>
  <c r="D112"/>
  <c r="E109"/>
  <c r="F109"/>
  <c r="D109"/>
  <c r="D107"/>
  <c r="D106"/>
  <c r="D104"/>
  <c r="D103" s="1"/>
  <c r="D96"/>
  <c r="D94"/>
  <c r="D88"/>
  <c r="E88" s="1"/>
  <c r="E77" s="1"/>
  <c r="D80"/>
  <c r="D74"/>
  <c r="D72"/>
  <c r="D55"/>
  <c r="D67"/>
  <c r="D66" s="1"/>
  <c r="D56"/>
  <c r="D100" l="1"/>
  <c r="F111"/>
  <c r="D111"/>
  <c r="D71"/>
  <c r="E111"/>
  <c r="F100"/>
  <c r="F70" s="1"/>
  <c r="D36" i="7"/>
  <c r="D34"/>
  <c r="D32"/>
  <c r="D30"/>
  <c r="D24"/>
  <c r="D19"/>
  <c r="D18" s="1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D15"/>
  <c r="D12"/>
  <c r="D50"/>
  <c r="D48"/>
  <c r="D9"/>
  <c r="D8" s="1"/>
  <c r="A106"/>
  <c r="F105"/>
  <c r="E105"/>
  <c r="D105"/>
  <c r="A105"/>
  <c r="F104"/>
  <c r="E104"/>
  <c r="D104"/>
  <c r="A104"/>
  <c r="A103"/>
  <c r="F102"/>
  <c r="E102"/>
  <c r="D102"/>
  <c r="A102"/>
  <c r="A101"/>
  <c r="A100"/>
  <c r="A99"/>
  <c r="F98"/>
  <c r="E98"/>
  <c r="D98"/>
  <c r="A98"/>
  <c r="F97"/>
  <c r="E97"/>
  <c r="D97"/>
  <c r="A97"/>
  <c r="A96"/>
  <c r="F95"/>
  <c r="F92" s="1"/>
  <c r="E95"/>
  <c r="E92" s="1"/>
  <c r="D95"/>
  <c r="A95"/>
  <c r="A94"/>
  <c r="D93"/>
  <c r="A93"/>
  <c r="A92"/>
  <c r="A91"/>
  <c r="A90"/>
  <c r="D89"/>
  <c r="A89"/>
  <c r="D88"/>
  <c r="A88"/>
  <c r="D87"/>
  <c r="A87"/>
  <c r="A86"/>
  <c r="A85"/>
  <c r="D84"/>
  <c r="D83" s="1"/>
  <c r="D82" s="1"/>
  <c r="A84"/>
  <c r="A83"/>
  <c r="A82"/>
  <c r="A81"/>
  <c r="D80"/>
  <c r="A80"/>
  <c r="D79"/>
  <c r="A79"/>
  <c r="A78"/>
  <c r="D77"/>
  <c r="A77"/>
  <c r="A76"/>
  <c r="D75"/>
  <c r="A75"/>
  <c r="A74"/>
  <c r="D73"/>
  <c r="A73"/>
  <c r="A72"/>
  <c r="A71"/>
  <c r="A70"/>
  <c r="D69"/>
  <c r="A69"/>
  <c r="A68"/>
  <c r="D67"/>
  <c r="A67"/>
  <c r="A66"/>
  <c r="A65"/>
  <c r="D64"/>
  <c r="D63" s="1"/>
  <c r="A64"/>
  <c r="A63"/>
  <c r="A62"/>
  <c r="A61"/>
  <c r="A60"/>
  <c r="A59"/>
  <c r="D56"/>
  <c r="D55" s="1"/>
  <c r="A57"/>
  <c r="A56"/>
  <c r="A55"/>
  <c r="A54"/>
  <c r="D53"/>
  <c r="A53"/>
  <c r="A52"/>
  <c r="A51"/>
  <c r="A50"/>
  <c r="A49"/>
  <c r="A48"/>
  <c r="A47"/>
  <c r="A46"/>
  <c r="D45"/>
  <c r="A45"/>
  <c r="A44"/>
  <c r="D43"/>
  <c r="A43"/>
  <c r="A42"/>
  <c r="A41"/>
  <c r="A40"/>
  <c r="A39"/>
  <c r="A38"/>
  <c r="A16"/>
  <c r="A15"/>
  <c r="A13"/>
  <c r="A12"/>
  <c r="A11"/>
  <c r="A10"/>
  <c r="A9"/>
  <c r="A8"/>
  <c r="A7"/>
  <c r="D6"/>
  <c r="D5" s="1"/>
  <c r="A6"/>
  <c r="A5"/>
  <c r="A4"/>
  <c r="A3"/>
  <c r="A108" i="6"/>
  <c r="F107"/>
  <c r="F106" s="1"/>
  <c r="E107"/>
  <c r="E106" s="1"/>
  <c r="A107"/>
  <c r="A106"/>
  <c r="A105"/>
  <c r="F104"/>
  <c r="F103" s="1"/>
  <c r="E104"/>
  <c r="E103" s="1"/>
  <c r="E100" s="1"/>
  <c r="E70" s="1"/>
  <c r="A104"/>
  <c r="A103"/>
  <c r="A102"/>
  <c r="A101"/>
  <c r="A100"/>
  <c r="A99"/>
  <c r="A98"/>
  <c r="A97"/>
  <c r="A96"/>
  <c r="A95"/>
  <c r="A94"/>
  <c r="A93"/>
  <c r="A92"/>
  <c r="A90"/>
  <c r="A89"/>
  <c r="A88"/>
  <c r="A87"/>
  <c r="A86"/>
  <c r="A85"/>
  <c r="A84"/>
  <c r="A83"/>
  <c r="A82"/>
  <c r="A81"/>
  <c r="A80"/>
  <c r="D78"/>
  <c r="D77" s="1"/>
  <c r="A79"/>
  <c r="A78"/>
  <c r="A77"/>
  <c r="A76"/>
  <c r="A75"/>
  <c r="A74"/>
  <c r="A73"/>
  <c r="A72"/>
  <c r="A71"/>
  <c r="A70"/>
  <c r="A69"/>
  <c r="A68"/>
  <c r="A67"/>
  <c r="A66"/>
  <c r="D65"/>
  <c r="A65"/>
  <c r="A64"/>
  <c r="D63"/>
  <c r="A63"/>
  <c r="A62"/>
  <c r="A61"/>
  <c r="A54"/>
  <c r="A53"/>
  <c r="A52"/>
  <c r="A51"/>
  <c r="D50"/>
  <c r="A50"/>
  <c r="A49"/>
  <c r="D48"/>
  <c r="A48"/>
  <c r="A47"/>
  <c r="A46"/>
  <c r="A45"/>
  <c r="A44"/>
  <c r="A43"/>
  <c r="A42"/>
  <c r="A41"/>
  <c r="A40"/>
  <c r="D39"/>
  <c r="A39"/>
  <c r="A38"/>
  <c r="D37"/>
  <c r="A37"/>
  <c r="A36"/>
  <c r="A35"/>
  <c r="A34"/>
  <c r="A33"/>
  <c r="A32"/>
  <c r="A31"/>
  <c r="A30"/>
  <c r="A29"/>
  <c r="A28"/>
  <c r="D27"/>
  <c r="A27"/>
  <c r="A26"/>
  <c r="A25"/>
  <c r="A24"/>
  <c r="A23"/>
  <c r="A22"/>
  <c r="A21"/>
  <c r="D20"/>
  <c r="A20"/>
  <c r="A19"/>
  <c r="A18"/>
  <c r="A17"/>
  <c r="A16"/>
  <c r="D15"/>
  <c r="A15"/>
  <c r="A14"/>
  <c r="A13"/>
  <c r="A12"/>
  <c r="D11"/>
  <c r="A11"/>
  <c r="A10"/>
  <c r="D9"/>
  <c r="A9"/>
  <c r="A8"/>
  <c r="A7"/>
  <c r="A6"/>
  <c r="A5"/>
  <c r="A4"/>
  <c r="A3"/>
  <c r="F91" i="7" l="1"/>
  <c r="F86" s="1"/>
  <c r="E91"/>
  <c r="E86" s="1"/>
  <c r="D70" i="6"/>
  <c r="D62"/>
  <c r="D61" s="1"/>
  <c r="D47"/>
  <c r="D14"/>
  <c r="D29" i="7"/>
  <c r="D39"/>
  <c r="D47"/>
  <c r="D11"/>
  <c r="D4" s="1"/>
  <c r="D92"/>
  <c r="D91" s="1"/>
  <c r="D86" s="1"/>
  <c r="F101"/>
  <c r="F100" s="1"/>
  <c r="D72"/>
  <c r="D71" s="1"/>
  <c r="D101"/>
  <c r="D100" s="1"/>
  <c r="E101"/>
  <c r="E100" s="1"/>
  <c r="D66"/>
  <c r="D62" s="1"/>
  <c r="D4" i="6"/>
  <c r="D38" i="7" l="1"/>
  <c r="D3" s="1"/>
  <c r="D3" i="6"/>
  <c r="B14" i="2" l="1"/>
</calcChain>
</file>

<file path=xl/sharedStrings.xml><?xml version="1.0" encoding="utf-8"?>
<sst xmlns="http://schemas.openxmlformats.org/spreadsheetml/2006/main" count="801" uniqueCount="538">
  <si>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</si>
  <si>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</si>
  <si>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</si>
  <si>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</si>
  <si>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</si>
  <si>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</si>
  <si>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</si>
  <si>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</si>
  <si>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</si>
  <si>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</si>
  <si>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</si>
  <si>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</si>
  <si>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</si>
  <si>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</si>
  <si>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</si>
  <si>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</si>
  <si>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</si>
  <si>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</si>
  <si>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</si>
  <si>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</si>
  <si>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</si>
  <si>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</si>
  <si>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</si>
  <si>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</si>
  <si>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</si>
  <si>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</si>
  <si>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</si>
  <si>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</si>
  <si>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</si>
  <si>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</si>
  <si>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</si>
  <si>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</si>
  <si>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</si>
  <si>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</si>
  <si>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</si>
  <si>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</si>
  <si>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PRIHODI UKUPNO</t>
  </si>
  <si>
    <t>RASHODI UKUPNO</t>
  </si>
  <si>
    <t>A</t>
  </si>
  <si>
    <t>K</t>
  </si>
  <si>
    <t>len</t>
  </si>
  <si>
    <t>Račun iz računskog plana</t>
  </si>
  <si>
    <t>Račun iz raču.plana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</si>
  <si>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</si>
  <si>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</si>
  <si>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</si>
  <si>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</si>
  <si>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</si>
  <si>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</si>
  <si>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</si>
  <si>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</si>
  <si>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</si>
  <si>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</si>
  <si>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</si>
  <si>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</si>
  <si>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</si>
  <si>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</si>
  <si>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</si>
  <si>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</si>
  <si>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</si>
  <si>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</si>
  <si>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</si>
  <si>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</si>
  <si>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</si>
  <si>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</si>
  <si>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</si>
  <si>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</si>
  <si>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</si>
  <si>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</si>
  <si>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</si>
  <si>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</si>
  <si>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</si>
  <si>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</si>
  <si>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</si>
  <si>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</si>
  <si>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</si>
  <si>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</si>
  <si>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</si>
  <si>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</si>
  <si>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</si>
  <si>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</si>
  <si>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</si>
  <si>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</si>
  <si>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</si>
  <si>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</si>
  <si>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</si>
  <si>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</si>
  <si>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</si>
  <si>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</si>
  <si>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</si>
  <si>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</si>
  <si>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</si>
  <si>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</si>
  <si>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</si>
  <si>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</si>
  <si>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</si>
  <si>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</si>
  <si>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</si>
  <si>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</si>
  <si>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</si>
  <si>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</si>
  <si>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</si>
  <si>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</si>
  <si>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</si>
  <si>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</si>
  <si>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</si>
  <si>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</si>
  <si>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</si>
  <si>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</si>
  <si>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</si>
  <si>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</si>
  <si>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</si>
  <si>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</si>
  <si>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</si>
  <si>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</si>
  <si>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</si>
  <si>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</si>
  <si>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</si>
  <si>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</si>
  <si>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</si>
  <si>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</si>
  <si>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</si>
  <si>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</si>
  <si>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</si>
  <si>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</si>
  <si>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</si>
  <si>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</si>
  <si>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</si>
  <si>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</si>
  <si>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</si>
  <si>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</si>
  <si>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</si>
  <si>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</si>
  <si>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</si>
  <si>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</si>
  <si>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</si>
  <si>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</si>
  <si>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</si>
  <si>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</si>
  <si>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</si>
  <si>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</si>
  <si>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</si>
  <si>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</si>
  <si>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</si>
  <si>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</si>
  <si>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</si>
  <si>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</si>
  <si>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</si>
  <si>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</si>
  <si>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</si>
  <si>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</si>
  <si>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</si>
  <si>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</si>
  <si>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</si>
  <si>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</si>
  <si>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</si>
  <si>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</si>
  <si>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</si>
  <si>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</si>
  <si>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</si>
  <si>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</si>
  <si>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</si>
  <si>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</si>
  <si>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</si>
  <si>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</si>
  <si>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</si>
  <si>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</si>
  <si>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</si>
  <si>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</si>
  <si>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</si>
  <si>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</si>
  <si>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</si>
  <si>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</si>
  <si>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</si>
  <si>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</si>
  <si>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</si>
  <si>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</si>
  <si>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</si>
  <si>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</si>
  <si>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</si>
  <si>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</si>
  <si>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</si>
  <si>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</si>
  <si>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</si>
  <si>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</si>
  <si>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</si>
  <si>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</si>
  <si>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</si>
  <si>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</si>
  <si>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</si>
  <si>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</si>
  <si>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</si>
  <si>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</si>
  <si>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</si>
  <si>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</si>
  <si>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</si>
  <si>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</si>
  <si>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</si>
  <si>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</si>
  <si>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</si>
  <si>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</si>
  <si>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</si>
  <si>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</si>
  <si>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</si>
  <si>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</si>
  <si>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</si>
  <si>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</si>
  <si>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</si>
  <si>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</si>
  <si>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</si>
  <si>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</si>
  <si>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</si>
  <si>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</si>
  <si>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</si>
  <si>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</si>
  <si>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</si>
  <si>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</si>
  <si>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</si>
  <si>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</si>
  <si>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</si>
  <si>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</si>
  <si>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</si>
  <si>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</si>
  <si>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</si>
  <si>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</si>
  <si>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</si>
  <si>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</si>
  <si>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</si>
  <si>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</si>
  <si>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</si>
  <si>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</si>
  <si>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inozemnih vlada</t>
  </si>
  <si>
    <t>Tekuće pomoći od inozemnih vlada</t>
  </si>
  <si>
    <t>Tekuće pomoći od inozemnih vlada u EU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</si>
  <si>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</si>
  <si>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</si>
  <si>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</si>
  <si>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</si>
  <si>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</si>
  <si>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</si>
  <si>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</si>
  <si>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</si>
  <si>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</si>
  <si>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</si>
  <si>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</si>
  <si>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</si>
  <si>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</si>
  <si>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</si>
  <si>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</si>
  <si>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</si>
  <si>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</si>
  <si>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</si>
  <si>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</si>
  <si>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</si>
  <si>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</si>
  <si>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</si>
  <si>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</si>
  <si>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</si>
  <si>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</si>
  <si>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</si>
  <si>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</si>
  <si>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</si>
  <si>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</si>
  <si>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</si>
  <si>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</si>
  <si>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</si>
  <si>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</si>
  <si>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</si>
  <si>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</si>
  <si>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</si>
  <si>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</si>
  <si>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</si>
  <si>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</si>
  <si>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</si>
  <si>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</si>
  <si>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</si>
  <si>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</si>
  <si>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</si>
  <si>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</si>
  <si>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</si>
  <si>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</si>
  <si>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</si>
  <si>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</si>
  <si>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</si>
  <si>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</si>
  <si>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</si>
  <si>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</si>
  <si>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</si>
  <si>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</si>
  <si>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</si>
  <si>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</si>
  <si>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</si>
  <si>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</si>
  <si>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</si>
  <si>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</si>
  <si>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Ukupno prihodi i primici za 2019.</t>
  </si>
  <si>
    <t>2019.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</si>
  <si>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</si>
  <si>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</si>
  <si>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</si>
  <si>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</si>
  <si>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</si>
  <si>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</si>
  <si>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</si>
  <si>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</si>
  <si>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</si>
  <si>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</si>
  <si>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</si>
  <si>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</si>
  <si>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</si>
  <si>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</si>
  <si>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</si>
  <si>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</si>
  <si>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</si>
  <si>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</si>
  <si>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</si>
  <si>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</si>
  <si>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</si>
  <si>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</si>
  <si>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</si>
  <si>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</si>
  <si>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</si>
  <si>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</si>
  <si>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</si>
  <si>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</si>
  <si>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</si>
  <si>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</si>
  <si>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</si>
  <si>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Prenesena sredstva iz prethodne godine</t>
  </si>
  <si>
    <t>Pomoći dane u inozemstvo i unutar općeg proračuna</t>
  </si>
  <si>
    <t>RASHODI ZA NABAVU NEFINANCIJSKE IMOVINE</t>
  </si>
  <si>
    <t>UKUPAN DONOS VIŠKA/MANJKA IZ PRETHODNE(IH) GODINA</t>
  </si>
  <si>
    <t>VIŠAK/MANJAK IZ PRETHODNE(IH) GODINE KOJI ĆE SE POKRITI/RASPOREDITI</t>
  </si>
  <si>
    <t>Plan 2019.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</si>
  <si>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</si>
  <si>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</si>
  <si>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</si>
  <si>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</si>
  <si>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</si>
  <si>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</si>
  <si>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</si>
  <si>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</si>
  <si>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 xml:space="preserve">Instrumenti, uređaji i strojevi </t>
  </si>
  <si>
    <t xml:space="preserve">Knjige </t>
  </si>
  <si>
    <t>Produženi boravak učenika putnika</t>
  </si>
  <si>
    <t>Sufinanciranje pomoćnika u nastavi</t>
  </si>
  <si>
    <t>Program za poticanje dodatnog odgojno-obrazovnog stvaralaštva</t>
  </si>
  <si>
    <t>Natjecanja i smotre</t>
  </si>
  <si>
    <t>Opremanje ustanova školstva</t>
  </si>
  <si>
    <t>Izgradnja i rekonsrukcija objekata školstva</t>
  </si>
  <si>
    <t>Sufinanciranje cijene usluge, participacije i slično</t>
  </si>
  <si>
    <t xml:space="preserve">Primorsko-goranska županija </t>
  </si>
  <si>
    <t>Financira država/
ministarstva -   podaci se ne unose u Županijsku riznicu</t>
  </si>
  <si>
    <t>Prihodi od nefinancijske imovine i nadoknade šteta s osnova osiguranja</t>
  </si>
  <si>
    <t>Projekt "Školska shema" - EU</t>
  </si>
  <si>
    <t>Program
 5503</t>
  </si>
  <si>
    <t>A550301</t>
  </si>
  <si>
    <t>Program
5502</t>
  </si>
  <si>
    <t>ZAKONSKI STANDARD UČENIČKIH DOMOVA</t>
  </si>
  <si>
    <t xml:space="preserve">PROGRAMI IZNAD ZAKONSKOG STANDARDA SREDNJOŠKOLSKIH USTANOVA  </t>
  </si>
  <si>
    <t>A550203</t>
  </si>
  <si>
    <t>A550209</t>
  </si>
  <si>
    <t>Korisnik:</t>
  </si>
  <si>
    <t>UČENIČKI DOM KVARNER</t>
  </si>
  <si>
    <t>Lokacija
908:</t>
  </si>
  <si>
    <t>Primorsko goranska županija</t>
  </si>
  <si>
    <t>Funkcija
0960:</t>
  </si>
  <si>
    <t>Dodatne usluge u obrazovanju</t>
  </si>
  <si>
    <t>Razdjel 5:</t>
  </si>
  <si>
    <t>Upravni odjel za odgoj i obrazovanje</t>
  </si>
  <si>
    <t>Glava 5-5:</t>
  </si>
  <si>
    <t>Županijske ustanove srednjeg školstva</t>
  </si>
  <si>
    <t>Plaće</t>
  </si>
  <si>
    <t>32111</t>
  </si>
  <si>
    <t>32112</t>
  </si>
  <si>
    <t>32113</t>
  </si>
  <si>
    <t>32114</t>
  </si>
  <si>
    <t>32211</t>
  </si>
  <si>
    <t>32212</t>
  </si>
  <si>
    <t>32214</t>
  </si>
  <si>
    <t>32216</t>
  </si>
  <si>
    <t xml:space="preserve">Uredski materijal  </t>
  </si>
  <si>
    <t>UKUPNO FINANC. PLAN</t>
  </si>
  <si>
    <t>32115</t>
  </si>
  <si>
    <t>32116</t>
  </si>
  <si>
    <t>32131</t>
  </si>
  <si>
    <t>32132</t>
  </si>
  <si>
    <t>Dnevnice za službeni put u zemlji</t>
  </si>
  <si>
    <t>Dnevnice za službeni put u inozemstvo</t>
  </si>
  <si>
    <t>Naknada za smještaj na službenom putu u zemlji</t>
  </si>
  <si>
    <t>Naknada za smještaj na službenom putu u inozem.</t>
  </si>
  <si>
    <t>Naknada za prijevoz na službenom putu u zemlji</t>
  </si>
  <si>
    <t>Naknada za prijevoz na službenom putu u inozem.</t>
  </si>
  <si>
    <t>Seminari, savjetovanja, simpoziji</t>
  </si>
  <si>
    <t>Tečajevi, stručni ispiti</t>
  </si>
  <si>
    <t>Literatura (publikacije, časopisi, glasila, knjige)</t>
  </si>
  <si>
    <t>Materijal i sredstva za čićenje i održavanje</t>
  </si>
  <si>
    <t>Materijal za higijenske potrebe i njegu</t>
  </si>
  <si>
    <t>32222</t>
  </si>
  <si>
    <t>32224</t>
  </si>
  <si>
    <t>32225</t>
  </si>
  <si>
    <t>32229</t>
  </si>
  <si>
    <t>Pomoćni i sanitetski materijal</t>
  </si>
  <si>
    <t>Namirnice</t>
  </si>
  <si>
    <t>Roba</t>
  </si>
  <si>
    <t>Ostali materijal i sirovine</t>
  </si>
  <si>
    <t>32231</t>
  </si>
  <si>
    <t>32233</t>
  </si>
  <si>
    <t>32239</t>
  </si>
  <si>
    <t>Električna energija</t>
  </si>
  <si>
    <t>Plin</t>
  </si>
  <si>
    <t>Ostali materijali za proizvodnju energije (lož ulje)</t>
  </si>
  <si>
    <t>32241</t>
  </si>
  <si>
    <t>32242</t>
  </si>
  <si>
    <t>Materijal i dijelovi za tekuće i investicijsko održavanje građevinskih objekata</t>
  </si>
  <si>
    <t>Materijal i dijelovi za tekuće i investicijsko održavanje opreme</t>
  </si>
  <si>
    <t>32311</t>
  </si>
  <si>
    <t>32312</t>
  </si>
  <si>
    <t>32313</t>
  </si>
  <si>
    <t>32315</t>
  </si>
  <si>
    <t>32319</t>
  </si>
  <si>
    <t>Usluge telefona, telefaksa</t>
  </si>
  <si>
    <t>Usluge interneta</t>
  </si>
  <si>
    <t>Poštarina</t>
  </si>
  <si>
    <t>Rent-a-car i taxi prijevoz</t>
  </si>
  <si>
    <t>Ostale usluge za komunkaciju i prijevoz</t>
  </si>
  <si>
    <t>32321</t>
  </si>
  <si>
    <t>32322</t>
  </si>
  <si>
    <t>Usluge tekućeg i investicijskog održavanje opreme</t>
  </si>
  <si>
    <t xml:space="preserve">Usluge tekućeg i investicijskog održavanja građ. obj. </t>
  </si>
  <si>
    <t>32331</t>
  </si>
  <si>
    <t>32334</t>
  </si>
  <si>
    <t>32339</t>
  </si>
  <si>
    <t>Elektronski mediji</t>
  </si>
  <si>
    <t>Promidžbeni materijal</t>
  </si>
  <si>
    <t>Ostale usluge promidžbe i informiranja</t>
  </si>
  <si>
    <t>32341</t>
  </si>
  <si>
    <t>32342</t>
  </si>
  <si>
    <t>32343</t>
  </si>
  <si>
    <t>32344</t>
  </si>
  <si>
    <t>32349</t>
  </si>
  <si>
    <t>Opskrba vomom</t>
  </si>
  <si>
    <t>Iznošenje i odvoz smeća</t>
  </si>
  <si>
    <t>Deratizacija i dezinsekcija</t>
  </si>
  <si>
    <t>Dimnjačarske i ekološke usluge</t>
  </si>
  <si>
    <t>Ostale komunalne usluge (komunalna naknada)</t>
  </si>
  <si>
    <t>32352</t>
  </si>
  <si>
    <t>32353</t>
  </si>
  <si>
    <t>Zakupnine i najamnine za građevinske objekte</t>
  </si>
  <si>
    <t>Zakupnine i najamnine za  opremu</t>
  </si>
  <si>
    <t>32361</t>
  </si>
  <si>
    <t>32363</t>
  </si>
  <si>
    <t>Obvezni i preventivni zdravstveni pregledi zaposlenika</t>
  </si>
  <si>
    <t>Laboraorijske usluge</t>
  </si>
  <si>
    <t>32371</t>
  </si>
  <si>
    <t>32372</t>
  </si>
  <si>
    <t>32373</t>
  </si>
  <si>
    <t>32377</t>
  </si>
  <si>
    <t>32379</t>
  </si>
  <si>
    <t>Autorski honorari</t>
  </si>
  <si>
    <t>Ugovori o djelu</t>
  </si>
  <si>
    <t>Ostale intelektualne usluge</t>
  </si>
  <si>
    <t>32391</t>
  </si>
  <si>
    <t>32392</t>
  </si>
  <si>
    <t>32395</t>
  </si>
  <si>
    <t>32399</t>
  </si>
  <si>
    <t>Grafičke i tiskarske usluge, usluge kopiranja i uvezivanja i slično</t>
  </si>
  <si>
    <t>Film i izrada fotografija</t>
  </si>
  <si>
    <t>Usluge čišćenja, pranja i slično</t>
  </si>
  <si>
    <t>Ostale nespomenute usluge</t>
  </si>
  <si>
    <t>32914</t>
  </si>
  <si>
    <t>Naknade troškova službenog puta članova predstavničkih i izvršnih tijela i upravnh vijeća</t>
  </si>
  <si>
    <t>32389</t>
  </si>
  <si>
    <t>Ostale računalne usluge</t>
  </si>
  <si>
    <t>Financijski plan 
za 2019.</t>
  </si>
  <si>
    <t>FINANCIJSKI PLAN ZA 2019.</t>
  </si>
  <si>
    <t xml:space="preserve">Povećanje / smanjenje </t>
  </si>
  <si>
    <t>I. Izmjene i dopune financijskog plana za 2019.</t>
  </si>
  <si>
    <t>Povećanje / smanjenje</t>
  </si>
  <si>
    <t>I. Izmjene i dopune financijskog plana  za 2019.</t>
  </si>
  <si>
    <t>Financijski plan za  2019.</t>
  </si>
  <si>
    <t>POVEĆANJE / SMANJENJE</t>
  </si>
  <si>
    <t>I. IZMJENE I DOPUNE FIN. PLANA</t>
  </si>
  <si>
    <t>32219</t>
  </si>
  <si>
    <t>Ostali materijal za potrebe redovnog poslovanja</t>
  </si>
  <si>
    <t>Ostale usluge za komunikaciju i prijevoz</t>
  </si>
  <si>
    <t>32411</t>
  </si>
  <si>
    <t>32412</t>
  </si>
  <si>
    <t>Naknade troškova službenog puta</t>
  </si>
  <si>
    <t>Naknade ostalih troškova</t>
  </si>
  <si>
    <t>Usluge agencija, studentskog servisa</t>
  </si>
  <si>
    <t>32931</t>
  </si>
  <si>
    <t>32999</t>
  </si>
  <si>
    <t>32991</t>
  </si>
  <si>
    <t>Rashodi protokola</t>
  </si>
  <si>
    <t>42273</t>
  </si>
  <si>
    <t xml:space="preserve">Oprema  </t>
  </si>
  <si>
    <t>42211</t>
  </si>
  <si>
    <t>Računala i računalna oprema</t>
  </si>
  <si>
    <t>Usluge odvjetnika i pravnog savjetovanja</t>
  </si>
  <si>
    <t>Usluge agencija,  studentskog servisa</t>
  </si>
  <si>
    <t>32381</t>
  </si>
  <si>
    <t>Usluge ažuriranja računalnih baza</t>
  </si>
  <si>
    <t>34331</t>
  </si>
  <si>
    <t>34332</t>
  </si>
  <si>
    <t>34333</t>
  </si>
  <si>
    <t>Zatezne kamate na poreze</t>
  </si>
  <si>
    <t>Zatezne kamate na doprinose</t>
  </si>
  <si>
    <t>Zatezne kamate iz poslovnih odnosa</t>
  </si>
  <si>
    <t>42219</t>
  </si>
  <si>
    <t>Ostala uredska oprema</t>
  </si>
  <si>
    <t>32959</t>
  </si>
  <si>
    <t>Ostale pristojbe i naknade</t>
  </si>
  <si>
    <t>32953</t>
  </si>
  <si>
    <t>32952</t>
  </si>
  <si>
    <t>32955</t>
  </si>
  <si>
    <t>Upravne i administrativne pristojbe</t>
  </si>
  <si>
    <t>Sudske pristojbe</t>
  </si>
  <si>
    <t xml:space="preserve">Janobilježničke pristojbe </t>
  </si>
  <si>
    <t>Novčana naknada poslodavca zbog nezapoš.invalida</t>
  </si>
  <si>
    <t>42641</t>
  </si>
  <si>
    <t>32923</t>
  </si>
  <si>
    <t>Premije osiguranja zaposlenih</t>
  </si>
  <si>
    <t>32941</t>
  </si>
  <si>
    <t>Tuzemne članarine</t>
  </si>
  <si>
    <t>34312</t>
  </si>
  <si>
    <t>Usluge platnog prometa</t>
  </si>
  <si>
    <t>42251</t>
  </si>
  <si>
    <t>42233</t>
  </si>
  <si>
    <t>Oprema za protupožarnu zaštitu</t>
  </si>
  <si>
    <t>Precizni i optički instrumenti</t>
  </si>
  <si>
    <t>U Rijeci, 03.06.2019.</t>
  </si>
  <si>
    <t>Klasa: 003-06/19-01/05</t>
  </si>
  <si>
    <t>Predsjednik Domskog odbora:</t>
  </si>
  <si>
    <t xml:space="preserve">Zlatko Jeličić, prof. </t>
  </si>
  <si>
    <t>Urbroj: 2170-56-01-19-03</t>
  </si>
  <si>
    <t>I. IZMJENE I DOPUNE FINANCIJSKOG PLANA UČENIČKOG DOMA KVARNER 
ZA 2019.  GODINU (PGŽ)</t>
  </si>
  <si>
    <t>I. Izmjene i dopune Financijskog plana za 2019. (PGŽ)</t>
  </si>
</sst>
</file>

<file path=xl/styles.xml><?xml version="1.0" encoding="utf-8"?>
<styleSheet xmlns="http://schemas.openxmlformats.org/spreadsheetml/2006/main">
  <fonts count="63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14" fillId="0" borderId="0"/>
  </cellStyleXfs>
  <cellXfs count="323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3" fontId="18" fillId="0" borderId="11" xfId="0" applyNumberFormat="1" applyFont="1" applyBorder="1"/>
    <xf numFmtId="3" fontId="18" fillId="0" borderId="11" xfId="0" applyNumberFormat="1" applyFont="1" applyBorder="1" applyAlignment="1">
      <alignment horizontal="center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8" fillId="0" borderId="19" xfId="0" applyNumberFormat="1" applyFont="1" applyBorder="1" applyAlignment="1">
      <alignment horizontal="left" wrapText="1"/>
    </xf>
    <xf numFmtId="3" fontId="18" fillId="0" borderId="20" xfId="0" applyNumberFormat="1" applyFont="1" applyBorder="1"/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1" fontId="19" fillId="0" borderId="25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4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2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32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32" xfId="42" applyFont="1" applyFill="1" applyBorder="1" applyAlignment="1">
      <alignment horizontal="left" vertical="center" wrapText="1"/>
    </xf>
    <xf numFmtId="0" fontId="18" fillId="20" borderId="32" xfId="42" applyFont="1" applyFill="1" applyBorder="1" applyAlignment="1">
      <alignment horizontal="left" vertical="center" wrapText="1"/>
    </xf>
    <xf numFmtId="0" fontId="19" fillId="0" borderId="31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31" xfId="42" applyFont="1" applyBorder="1" applyAlignment="1">
      <alignment horizontal="center" vertical="center" wrapText="1"/>
    </xf>
    <xf numFmtId="4" fontId="38" fillId="20" borderId="32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4" fontId="41" fillId="20" borderId="32" xfId="42" applyNumberFormat="1" applyFont="1" applyFill="1" applyBorder="1" applyAlignment="1">
      <alignment vertical="center" wrapText="1"/>
    </xf>
    <xf numFmtId="0" fontId="42" fillId="0" borderId="0" xfId="42" applyFont="1" applyAlignment="1">
      <alignment horizontal="left" indent="4"/>
    </xf>
    <xf numFmtId="0" fontId="33" fillId="0" borderId="0" xfId="42" applyFont="1" applyAlignment="1"/>
    <xf numFmtId="0" fontId="35" fillId="20" borderId="32" xfId="42" applyFont="1" applyFill="1" applyBorder="1" applyAlignment="1">
      <alignment horizontal="left" wrapText="1" indent="4"/>
    </xf>
    <xf numFmtId="4" fontId="35" fillId="20" borderId="32" xfId="42" applyNumberFormat="1" applyFont="1" applyFill="1" applyBorder="1" applyAlignment="1">
      <alignment horizontal="right" wrapText="1"/>
    </xf>
    <xf numFmtId="4" fontId="43" fillId="20" borderId="32" xfId="42" applyNumberFormat="1" applyFont="1" applyFill="1" applyBorder="1" applyAlignment="1">
      <alignment horizontal="right" wrapText="1"/>
    </xf>
    <xf numFmtId="4" fontId="38" fillId="20" borderId="32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0" borderId="14" xfId="0" quotePrefix="1" applyFont="1" applyBorder="1" applyAlignment="1">
      <alignment horizontal="left" vertical="center" wrapText="1"/>
    </xf>
    <xf numFmtId="0" fontId="24" fillId="0" borderId="14" xfId="0" quotePrefix="1" applyFont="1" applyBorder="1" applyAlignment="1">
      <alignment horizontal="center" vertical="center" wrapText="1"/>
    </xf>
    <xf numFmtId="0" fontId="44" fillId="20" borderId="32" xfId="42" applyFont="1" applyFill="1" applyBorder="1" applyAlignment="1">
      <alignment horizontal="left" wrapText="1" indent="5"/>
    </xf>
    <xf numFmtId="0" fontId="45" fillId="20" borderId="32" xfId="42" applyFont="1" applyFill="1" applyBorder="1" applyAlignment="1">
      <alignment horizontal="left" wrapText="1" indent="5"/>
    </xf>
    <xf numFmtId="4" fontId="43" fillId="20" borderId="32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right" vertical="center"/>
    </xf>
    <xf numFmtId="0" fontId="47" fillId="20" borderId="32" xfId="42" applyFont="1" applyFill="1" applyBorder="1" applyAlignment="1">
      <alignment horizontal="left" vertical="center" wrapText="1"/>
    </xf>
    <xf numFmtId="4" fontId="39" fillId="20" borderId="32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left" indent="1"/>
    </xf>
    <xf numFmtId="4" fontId="49" fillId="20" borderId="32" xfId="42" applyNumberFormat="1" applyFont="1" applyFill="1" applyBorder="1" applyAlignment="1">
      <alignment vertical="center" wrapText="1"/>
    </xf>
    <xf numFmtId="0" fontId="48" fillId="0" borderId="0" xfId="42" applyFont="1" applyAlignment="1">
      <alignment horizontal="left" indent="1"/>
    </xf>
    <xf numFmtId="0" fontId="39" fillId="20" borderId="32" xfId="42" applyFont="1" applyFill="1" applyBorder="1" applyAlignment="1">
      <alignment vertical="center" wrapText="1"/>
    </xf>
    <xf numFmtId="0" fontId="35" fillId="0" borderId="31" xfId="42" applyFont="1" applyBorder="1" applyAlignment="1">
      <alignment horizontal="left" vertical="center" wrapText="1"/>
    </xf>
    <xf numFmtId="0" fontId="35" fillId="20" borderId="32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4" fillId="20" borderId="32" xfId="42" applyFont="1" applyFill="1" applyBorder="1" applyAlignment="1">
      <alignment horizontal="left" wrapText="1"/>
    </xf>
    <xf numFmtId="0" fontId="37" fillId="20" borderId="32" xfId="42" applyFont="1" applyFill="1" applyBorder="1" applyAlignment="1">
      <alignment horizontal="left" wrapText="1"/>
    </xf>
    <xf numFmtId="0" fontId="40" fillId="20" borderId="32" xfId="42" applyFont="1" applyFill="1" applyBorder="1" applyAlignment="1">
      <alignment horizontal="left" wrapText="1"/>
    </xf>
    <xf numFmtId="0" fontId="35" fillId="0" borderId="31" xfId="42" applyFont="1" applyBorder="1" applyAlignment="1">
      <alignment vertical="center" wrapText="1"/>
    </xf>
    <xf numFmtId="0" fontId="35" fillId="20" borderId="32" xfId="42" applyFont="1" applyFill="1" applyBorder="1" applyAlignment="1">
      <alignment wrapText="1"/>
    </xf>
    <xf numFmtId="0" fontId="44" fillId="20" borderId="32" xfId="42" applyFont="1" applyFill="1" applyBorder="1" applyAlignment="1">
      <alignment wrapText="1"/>
    </xf>
    <xf numFmtId="0" fontId="45" fillId="20" borderId="32" xfId="42" applyFont="1" applyFill="1" applyBorder="1" applyAlignment="1">
      <alignment wrapText="1"/>
    </xf>
    <xf numFmtId="0" fontId="33" fillId="0" borderId="0" xfId="42" applyFont="1" applyAlignment="1">
      <alignment horizontal="left" indent="1"/>
    </xf>
    <xf numFmtId="0" fontId="27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wrapText="1"/>
    </xf>
    <xf numFmtId="0" fontId="26" fillId="0" borderId="29" xfId="0" quotePrefix="1" applyFont="1" applyBorder="1" applyAlignment="1">
      <alignment horizontal="left" wrapText="1"/>
    </xf>
    <xf numFmtId="0" fontId="26" fillId="0" borderId="14" xfId="0" quotePrefix="1" applyFont="1" applyBorder="1" applyAlignment="1">
      <alignment horizontal="left" wrapText="1"/>
    </xf>
    <xf numFmtId="0" fontId="26" fillId="0" borderId="14" xfId="0" quotePrefix="1" applyFont="1" applyBorder="1" applyAlignment="1">
      <alignment horizontal="center" wrapText="1"/>
    </xf>
    <xf numFmtId="0" fontId="26" fillId="0" borderId="14" xfId="0" quotePrefix="1" applyNumberFormat="1" applyFont="1" applyFill="1" applyBorder="1" applyAlignment="1" applyProtection="1">
      <alignment horizontal="left"/>
    </xf>
    <xf numFmtId="0" fontId="24" fillId="0" borderId="15" xfId="0" applyNumberFormat="1" applyFont="1" applyFill="1" applyBorder="1" applyAlignment="1" applyProtection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3" fontId="26" fillId="23" borderId="15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5" xfId="0" applyNumberFormat="1" applyFont="1" applyFill="1" applyBorder="1" applyAlignment="1">
      <alignment horizontal="right"/>
    </xf>
    <xf numFmtId="0" fontId="28" fillId="23" borderId="29" xfId="0" applyFont="1" applyFill="1" applyBorder="1" applyAlignment="1">
      <alignment horizontal="left"/>
    </xf>
    <xf numFmtId="0" fontId="18" fillId="23" borderId="14" xfId="0" applyNumberFormat="1" applyFont="1" applyFill="1" applyBorder="1" applyAlignment="1" applyProtection="1"/>
    <xf numFmtId="3" fontId="26" fillId="0" borderId="15" xfId="0" applyNumberFormat="1" applyFont="1" applyBorder="1" applyAlignment="1">
      <alignment horizontal="right"/>
    </xf>
    <xf numFmtId="3" fontId="26" fillId="23" borderId="15" xfId="0" applyNumberFormat="1" applyFont="1" applyFill="1" applyBorder="1" applyAlignment="1" applyProtection="1">
      <alignment horizontal="right" wrapText="1"/>
    </xf>
    <xf numFmtId="3" fontId="26" fillId="21" borderId="29" xfId="0" quotePrefix="1" applyNumberFormat="1" applyFont="1" applyFill="1" applyBorder="1" applyAlignment="1">
      <alignment horizontal="right"/>
    </xf>
    <xf numFmtId="3" fontId="26" fillId="21" borderId="15" xfId="0" applyNumberFormat="1" applyFont="1" applyFill="1" applyBorder="1" applyAlignment="1" applyProtection="1">
      <alignment horizontal="right" wrapText="1"/>
    </xf>
    <xf numFmtId="0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0" fontId="53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 wrapText="1"/>
    </xf>
    <xf numFmtId="0" fontId="5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33" fillId="0" borderId="0" xfId="42" applyFont="1" applyAlignment="1">
      <alignment horizontal="left" indent="1"/>
    </xf>
    <xf numFmtId="0" fontId="24" fillId="0" borderId="21" xfId="0" applyNumberFormat="1" applyFont="1" applyFill="1" applyBorder="1" applyAlignment="1" applyProtection="1">
      <alignment horizontal="center"/>
    </xf>
    <xf numFmtId="0" fontId="22" fillId="0" borderId="21" xfId="0" applyNumberFormat="1" applyFont="1" applyFill="1" applyBorder="1" applyAlignment="1" applyProtection="1">
      <alignment wrapText="1"/>
    </xf>
    <xf numFmtId="4" fontId="22" fillId="0" borderId="21" xfId="0" applyNumberFormat="1" applyFont="1" applyFill="1" applyBorder="1" applyAlignment="1" applyProtection="1"/>
    <xf numFmtId="4" fontId="22" fillId="21" borderId="21" xfId="0" applyNumberFormat="1" applyFont="1" applyFill="1" applyBorder="1" applyAlignment="1" applyProtection="1"/>
    <xf numFmtId="4" fontId="24" fillId="0" borderId="21" xfId="0" applyNumberFormat="1" applyFont="1" applyFill="1" applyBorder="1" applyAlignment="1" applyProtection="1"/>
    <xf numFmtId="4" fontId="24" fillId="21" borderId="21" xfId="0" applyNumberFormat="1" applyFont="1" applyFill="1" applyBorder="1" applyAlignment="1" applyProtection="1"/>
    <xf numFmtId="4" fontId="24" fillId="22" borderId="21" xfId="0" applyNumberFormat="1" applyFont="1" applyFill="1" applyBorder="1" applyAlignment="1" applyProtection="1"/>
    <xf numFmtId="0" fontId="24" fillId="0" borderId="21" xfId="0" applyNumberFormat="1" applyFont="1" applyFill="1" applyBorder="1" applyAlignment="1" applyProtection="1">
      <alignment wrapText="1"/>
    </xf>
    <xf numFmtId="0" fontId="24" fillId="21" borderId="21" xfId="0" applyNumberFormat="1" applyFont="1" applyFill="1" applyBorder="1" applyAlignment="1" applyProtection="1">
      <alignment horizontal="center"/>
    </xf>
    <xf numFmtId="0" fontId="24" fillId="21" borderId="21" xfId="0" applyNumberFormat="1" applyFont="1" applyFill="1" applyBorder="1" applyAlignment="1" applyProtection="1">
      <alignment wrapText="1"/>
    </xf>
    <xf numFmtId="0" fontId="22" fillId="0" borderId="21" xfId="0" applyNumberFormat="1" applyFont="1" applyFill="1" applyBorder="1" applyAlignment="1" applyProtection="1">
      <alignment horizontal="center"/>
    </xf>
    <xf numFmtId="3" fontId="18" fillId="0" borderId="20" xfId="0" applyNumberFormat="1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18" fillId="0" borderId="11" xfId="0" applyNumberFormat="1" applyFont="1" applyBorder="1" applyAlignment="1">
      <alignment horizontal="right" vertical="center" wrapText="1"/>
    </xf>
    <xf numFmtId="3" fontId="18" fillId="0" borderId="21" xfId="0" applyNumberFormat="1" applyFont="1" applyBorder="1" applyAlignment="1">
      <alignment horizontal="right" vertical="center" wrapText="1"/>
    </xf>
    <xf numFmtId="1" fontId="19" fillId="19" borderId="24" xfId="0" applyNumberFormat="1" applyFont="1" applyFill="1" applyBorder="1" applyAlignment="1">
      <alignment horizontal="left" wrapText="1"/>
    </xf>
    <xf numFmtId="0" fontId="18" fillId="0" borderId="19" xfId="0" applyFont="1" applyBorder="1" applyAlignment="1">
      <alignment horizontal="left"/>
    </xf>
    <xf numFmtId="0" fontId="23" fillId="18" borderId="15" xfId="0" applyNumberFormat="1" applyFont="1" applyFill="1" applyBorder="1" applyAlignment="1" applyProtection="1">
      <alignment horizontal="center" vertical="center" wrapText="1"/>
    </xf>
    <xf numFmtId="4" fontId="33" fillId="0" borderId="0" xfId="42" applyNumberFormat="1" applyFont="1" applyAlignment="1">
      <alignment horizontal="left" indent="1"/>
    </xf>
    <xf numFmtId="4" fontId="31" fillId="0" borderId="0" xfId="42" applyNumberFormat="1" applyFont="1" applyAlignment="1">
      <alignment horizontal="left" indent="1"/>
    </xf>
    <xf numFmtId="4" fontId="24" fillId="0" borderId="21" xfId="0" applyNumberFormat="1" applyFont="1" applyFill="1" applyBorder="1" applyAlignment="1" applyProtection="1">
      <alignment vertical="center"/>
    </xf>
    <xf numFmtId="4" fontId="24" fillId="21" borderId="21" xfId="0" applyNumberFormat="1" applyFont="1" applyFill="1" applyBorder="1" applyAlignment="1" applyProtection="1">
      <alignment vertical="center"/>
    </xf>
    <xf numFmtId="4" fontId="22" fillId="0" borderId="21" xfId="0" applyNumberFormat="1" applyFont="1" applyFill="1" applyBorder="1" applyAlignment="1" applyProtection="1">
      <alignment vertical="center"/>
    </xf>
    <xf numFmtId="49" fontId="57" fillId="0" borderId="0" xfId="42" applyNumberFormat="1" applyFont="1" applyAlignment="1">
      <alignment horizontal="left" indent="1"/>
    </xf>
    <xf numFmtId="49" fontId="58" fillId="0" borderId="0" xfId="42" applyNumberFormat="1" applyFont="1" applyAlignment="1">
      <alignment horizontal="left" indent="1"/>
    </xf>
    <xf numFmtId="4" fontId="22" fillId="21" borderId="21" xfId="0" applyNumberFormat="1" applyFont="1" applyFill="1" applyBorder="1" applyAlignment="1" applyProtection="1">
      <alignment vertical="center"/>
    </xf>
    <xf numFmtId="0" fontId="19" fillId="0" borderId="35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24" fillId="0" borderId="21" xfId="0" applyNumberFormat="1" applyFont="1" applyFill="1" applyBorder="1" applyAlignment="1" applyProtection="1">
      <alignment horizontal="center" vertical="center" wrapText="1"/>
    </xf>
    <xf numFmtId="0" fontId="24" fillId="0" borderId="21" xfId="0" applyNumberFormat="1" applyFont="1" applyFill="1" applyBorder="1" applyAlignment="1" applyProtection="1">
      <alignment vertical="center" wrapText="1"/>
    </xf>
    <xf numFmtId="0" fontId="24" fillId="0" borderId="21" xfId="0" applyNumberFormat="1" applyFont="1" applyFill="1" applyBorder="1" applyAlignment="1" applyProtection="1">
      <alignment horizontal="center" vertical="center"/>
    </xf>
    <xf numFmtId="0" fontId="24" fillId="0" borderId="21" xfId="0" applyNumberFormat="1" applyFont="1" applyFill="1" applyBorder="1" applyAlignment="1" applyProtection="1"/>
    <xf numFmtId="4" fontId="22" fillId="24" borderId="21" xfId="0" applyNumberFormat="1" applyFont="1" applyFill="1" applyBorder="1" applyAlignment="1" applyProtection="1"/>
    <xf numFmtId="49" fontId="34" fillId="0" borderId="36" xfId="44" applyNumberFormat="1" applyFont="1" applyFill="1" applyBorder="1" applyAlignment="1" applyProtection="1">
      <alignment horizontal="center" vertical="center" wrapText="1"/>
      <protection hidden="1"/>
    </xf>
    <xf numFmtId="49" fontId="34" fillId="0" borderId="36" xfId="0" applyNumberFormat="1" applyFont="1" applyFill="1" applyBorder="1" applyAlignment="1" applyProtection="1">
      <alignment horizontal="left" vertical="center" wrapText="1"/>
      <protection hidden="1"/>
    </xf>
    <xf numFmtId="4" fontId="24" fillId="0" borderId="20" xfId="0" applyNumberFormat="1" applyFont="1" applyFill="1" applyBorder="1" applyAlignment="1" applyProtection="1"/>
    <xf numFmtId="4" fontId="22" fillId="0" borderId="20" xfId="0" applyNumberFormat="1" applyFont="1" applyFill="1" applyBorder="1" applyAlignment="1" applyProtection="1">
      <alignment vertical="center"/>
    </xf>
    <xf numFmtId="4" fontId="24" fillId="21" borderId="20" xfId="0" applyNumberFormat="1" applyFont="1" applyFill="1" applyBorder="1" applyAlignment="1" applyProtection="1"/>
    <xf numFmtId="4" fontId="24" fillId="22" borderId="20" xfId="0" applyNumberFormat="1" applyFont="1" applyFill="1" applyBorder="1" applyAlignment="1" applyProtection="1"/>
    <xf numFmtId="4" fontId="22" fillId="0" borderId="20" xfId="0" applyNumberFormat="1" applyFont="1" applyFill="1" applyBorder="1" applyAlignment="1" applyProtection="1"/>
    <xf numFmtId="4" fontId="24" fillId="0" borderId="20" xfId="0" applyNumberFormat="1" applyFont="1" applyFill="1" applyBorder="1" applyAlignment="1" applyProtection="1">
      <alignment vertical="center"/>
    </xf>
    <xf numFmtId="0" fontId="24" fillId="21" borderId="0" xfId="0" applyNumberFormat="1" applyFont="1" applyFill="1" applyBorder="1" applyAlignment="1" applyProtection="1">
      <alignment vertical="center"/>
    </xf>
    <xf numFmtId="0" fontId="30" fillId="0" borderId="21" xfId="0" applyNumberFormat="1" applyFont="1" applyFill="1" applyBorder="1" applyAlignment="1" applyProtection="1">
      <alignment wrapText="1"/>
    </xf>
    <xf numFmtId="0" fontId="30" fillId="0" borderId="21" xfId="0" applyNumberFormat="1" applyFont="1" applyFill="1" applyBorder="1" applyAlignment="1" applyProtection="1">
      <alignment vertical="center" wrapText="1"/>
    </xf>
    <xf numFmtId="4" fontId="24" fillId="22" borderId="20" xfId="0" applyNumberFormat="1" applyFont="1" applyFill="1" applyBorder="1" applyAlignment="1" applyProtection="1">
      <alignment vertical="center"/>
    </xf>
    <xf numFmtId="4" fontId="24" fillId="22" borderId="21" xfId="0" applyNumberFormat="1" applyFont="1" applyFill="1" applyBorder="1" applyAlignment="1" applyProtection="1">
      <alignment vertical="center"/>
    </xf>
    <xf numFmtId="49" fontId="60" fillId="0" borderId="36" xfId="44" applyNumberFormat="1" applyFont="1" applyFill="1" applyBorder="1" applyAlignment="1" applyProtection="1">
      <alignment horizontal="center" vertical="center" wrapText="1"/>
      <protection hidden="1"/>
    </xf>
    <xf numFmtId="49" fontId="60" fillId="0" borderId="36" xfId="0" applyNumberFormat="1" applyFont="1" applyFill="1" applyBorder="1" applyAlignment="1" applyProtection="1">
      <alignment horizontal="left" vertical="center" wrapText="1"/>
      <protection hidden="1"/>
    </xf>
    <xf numFmtId="0" fontId="20" fillId="0" borderId="21" xfId="0" applyNumberFormat="1" applyFont="1" applyFill="1" applyBorder="1" applyAlignment="1" applyProtection="1">
      <alignment horizontal="center"/>
    </xf>
    <xf numFmtId="0" fontId="20" fillId="0" borderId="21" xfId="0" applyNumberFormat="1" applyFont="1" applyFill="1" applyBorder="1" applyAlignment="1" applyProtection="1">
      <alignment wrapText="1"/>
    </xf>
    <xf numFmtId="0" fontId="20" fillId="0" borderId="21" xfId="0" applyNumberFormat="1" applyFont="1" applyFill="1" applyBorder="1" applyAlignment="1" applyProtection="1">
      <alignment horizontal="center" vertical="center"/>
    </xf>
    <xf numFmtId="0" fontId="20" fillId="0" borderId="21" xfId="0" applyNumberFormat="1" applyFont="1" applyFill="1" applyBorder="1" applyAlignment="1" applyProtection="1">
      <alignment vertical="center" wrapText="1"/>
    </xf>
    <xf numFmtId="4" fontId="30" fillId="24" borderId="21" xfId="0" applyNumberFormat="1" applyFont="1" applyFill="1" applyBorder="1" applyAlignment="1" applyProtection="1"/>
    <xf numFmtId="49" fontId="55" fillId="0" borderId="36" xfId="44" applyNumberFormat="1" applyFont="1" applyFill="1" applyBorder="1" applyAlignment="1" applyProtection="1">
      <alignment horizontal="center" vertical="center" wrapText="1"/>
      <protection hidden="1"/>
    </xf>
    <xf numFmtId="49" fontId="60" fillId="0" borderId="21" xfId="44" applyNumberFormat="1" applyFont="1" applyFill="1" applyBorder="1" applyAlignment="1" applyProtection="1">
      <alignment horizontal="center" vertical="center" wrapText="1"/>
      <protection hidden="1"/>
    </xf>
    <xf numFmtId="49" fontId="60" fillId="0" borderId="21" xfId="0" applyNumberFormat="1" applyFont="1" applyFill="1" applyBorder="1" applyAlignment="1" applyProtection="1">
      <alignment horizontal="left" vertical="center" wrapText="1"/>
      <protection hidden="1"/>
    </xf>
    <xf numFmtId="4" fontId="56" fillId="0" borderId="21" xfId="0" applyNumberFormat="1" applyFont="1" applyFill="1" applyBorder="1" applyAlignment="1" applyProtection="1"/>
    <xf numFmtId="4" fontId="56" fillId="21" borderId="21" xfId="0" applyNumberFormat="1" applyFont="1" applyFill="1" applyBorder="1" applyAlignment="1" applyProtection="1"/>
    <xf numFmtId="0" fontId="56" fillId="0" borderId="0" xfId="0" applyNumberFormat="1" applyFont="1" applyFill="1" applyBorder="1" applyAlignment="1" applyProtection="1"/>
    <xf numFmtId="4" fontId="56" fillId="0" borderId="21" xfId="0" applyNumberFormat="1" applyFont="1" applyFill="1" applyBorder="1" applyAlignment="1" applyProtection="1">
      <alignment vertical="center"/>
    </xf>
    <xf numFmtId="4" fontId="56" fillId="21" borderId="21" xfId="0" applyNumberFormat="1" applyFont="1" applyFill="1" applyBorder="1" applyAlignment="1" applyProtection="1">
      <alignment vertical="center"/>
    </xf>
    <xf numFmtId="0" fontId="56" fillId="0" borderId="0" xfId="0" applyNumberFormat="1" applyFont="1" applyFill="1" applyBorder="1" applyAlignment="1" applyProtection="1">
      <alignment vertical="center"/>
    </xf>
    <xf numFmtId="4" fontId="23" fillId="0" borderId="21" xfId="0" applyNumberFormat="1" applyFont="1" applyFill="1" applyBorder="1" applyAlignment="1" applyProtection="1"/>
    <xf numFmtId="4" fontId="23" fillId="21" borderId="21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" fontId="56" fillId="0" borderId="20" xfId="0" applyNumberFormat="1" applyFont="1" applyFill="1" applyBorder="1" applyAlignment="1" applyProtection="1">
      <alignment vertical="center"/>
    </xf>
    <xf numFmtId="4" fontId="23" fillId="0" borderId="21" xfId="0" applyNumberFormat="1" applyFont="1" applyFill="1" applyBorder="1" applyAlignment="1" applyProtection="1">
      <alignment vertical="center"/>
    </xf>
    <xf numFmtId="4" fontId="23" fillId="21" borderId="21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4" fontId="56" fillId="0" borderId="20" xfId="0" applyNumberFormat="1" applyFont="1" applyFill="1" applyBorder="1" applyAlignment="1" applyProtection="1"/>
    <xf numFmtId="0" fontId="22" fillId="0" borderId="30" xfId="0" applyNumberFormat="1" applyFont="1" applyFill="1" applyBorder="1" applyAlignment="1" applyProtection="1"/>
    <xf numFmtId="0" fontId="24" fillId="25" borderId="21" xfId="0" applyNumberFormat="1" applyFont="1" applyFill="1" applyBorder="1" applyAlignment="1" applyProtection="1">
      <alignment wrapText="1"/>
    </xf>
    <xf numFmtId="4" fontId="24" fillId="25" borderId="21" xfId="0" applyNumberFormat="1" applyFont="1" applyFill="1" applyBorder="1" applyAlignment="1" applyProtection="1"/>
    <xf numFmtId="0" fontId="24" fillId="25" borderId="21" xfId="0" applyNumberFormat="1" applyFont="1" applyFill="1" applyBorder="1" applyAlignment="1" applyProtection="1">
      <alignment horizontal="center" vertical="center"/>
    </xf>
    <xf numFmtId="0" fontId="19" fillId="25" borderId="21" xfId="0" applyNumberFormat="1" applyFont="1" applyFill="1" applyBorder="1" applyAlignment="1" applyProtection="1">
      <alignment vertical="center" wrapText="1"/>
    </xf>
    <xf numFmtId="4" fontId="24" fillId="25" borderId="21" xfId="0" applyNumberFormat="1" applyFont="1" applyFill="1" applyBorder="1" applyAlignment="1" applyProtection="1">
      <alignment vertical="center"/>
    </xf>
    <xf numFmtId="0" fontId="24" fillId="21" borderId="21" xfId="0" applyNumberFormat="1" applyFont="1" applyFill="1" applyBorder="1" applyAlignment="1" applyProtection="1">
      <alignment vertical="center" wrapText="1"/>
    </xf>
    <xf numFmtId="0" fontId="24" fillId="22" borderId="21" xfId="0" applyNumberFormat="1" applyFont="1" applyFill="1" applyBorder="1" applyAlignment="1" applyProtection="1">
      <alignment horizontal="center" vertical="center" wrapText="1"/>
    </xf>
    <xf numFmtId="0" fontId="24" fillId="22" borderId="21" xfId="0" applyNumberFormat="1" applyFont="1" applyFill="1" applyBorder="1" applyAlignment="1" applyProtection="1">
      <alignment wrapText="1"/>
    </xf>
    <xf numFmtId="0" fontId="24" fillId="22" borderId="21" xfId="0" applyNumberFormat="1" applyFont="1" applyFill="1" applyBorder="1" applyAlignment="1" applyProtection="1">
      <alignment vertical="center" wrapText="1"/>
    </xf>
    <xf numFmtId="4" fontId="23" fillId="0" borderId="20" xfId="0" applyNumberFormat="1" applyFont="1" applyFill="1" applyBorder="1" applyAlignment="1" applyProtection="1"/>
    <xf numFmtId="4" fontId="23" fillId="0" borderId="20" xfId="0" applyNumberFormat="1" applyFont="1" applyFill="1" applyBorder="1" applyAlignment="1" applyProtection="1">
      <alignment vertical="center"/>
    </xf>
    <xf numFmtId="49" fontId="61" fillId="0" borderId="21" xfId="0" applyNumberFormat="1" applyFont="1" applyFill="1" applyBorder="1" applyAlignment="1" applyProtection="1">
      <alignment horizontal="left" vertical="center" wrapText="1" shrinkToFit="1"/>
      <protection hidden="1"/>
    </xf>
    <xf numFmtId="49" fontId="60" fillId="0" borderId="38" xfId="0" applyNumberFormat="1" applyFont="1" applyFill="1" applyBorder="1" applyAlignment="1" applyProtection="1">
      <alignment horizontal="left" vertical="center" wrapText="1" shrinkToFit="1"/>
      <protection hidden="1"/>
    </xf>
    <xf numFmtId="0" fontId="24" fillId="22" borderId="21" xfId="0" applyNumberFormat="1" applyFont="1" applyFill="1" applyBorder="1" applyAlignment="1" applyProtection="1">
      <alignment horizontal="center"/>
    </xf>
    <xf numFmtId="0" fontId="19" fillId="22" borderId="21" xfId="0" applyNumberFormat="1" applyFont="1" applyFill="1" applyBorder="1" applyAlignment="1" applyProtection="1">
      <alignment wrapText="1"/>
    </xf>
    <xf numFmtId="0" fontId="24" fillId="21" borderId="21" xfId="0" applyNumberFormat="1" applyFont="1" applyFill="1" applyBorder="1" applyAlignment="1" applyProtection="1">
      <alignment horizontal="center" vertical="center"/>
    </xf>
    <xf numFmtId="0" fontId="19" fillId="21" borderId="21" xfId="0" applyNumberFormat="1" applyFont="1" applyFill="1" applyBorder="1" applyAlignment="1" applyProtection="1">
      <alignment vertical="center" wrapText="1"/>
    </xf>
    <xf numFmtId="49" fontId="34" fillId="0" borderId="36" xfId="0" applyNumberFormat="1" applyFont="1" applyFill="1" applyBorder="1" applyAlignment="1" applyProtection="1">
      <alignment horizontal="left" vertical="center" shrinkToFit="1"/>
      <protection hidden="1"/>
    </xf>
    <xf numFmtId="0" fontId="24" fillId="25" borderId="21" xfId="0" applyNumberFormat="1" applyFont="1" applyFill="1" applyBorder="1" applyAlignment="1" applyProtection="1">
      <alignment vertical="center" wrapText="1"/>
    </xf>
    <xf numFmtId="0" fontId="24" fillId="25" borderId="21" xfId="0" applyNumberFormat="1" applyFont="1" applyFill="1" applyBorder="1" applyAlignment="1" applyProtection="1">
      <alignment horizontal="center"/>
    </xf>
    <xf numFmtId="0" fontId="22" fillId="0" borderId="21" xfId="0" applyNumberFormat="1" applyFont="1" applyFill="1" applyBorder="1" applyAlignment="1" applyProtection="1"/>
    <xf numFmtId="0" fontId="26" fillId="0" borderId="29" xfId="0" quotePrefix="1" applyFont="1" applyBorder="1" applyAlignment="1">
      <alignment horizontal="left" vertical="center" wrapText="1"/>
    </xf>
    <xf numFmtId="0" fontId="26" fillId="0" borderId="14" xfId="0" quotePrefix="1" applyFont="1" applyBorder="1" applyAlignment="1">
      <alignment horizontal="left" vertical="center" wrapText="1"/>
    </xf>
    <xf numFmtId="0" fontId="26" fillId="0" borderId="14" xfId="0" quotePrefix="1" applyFont="1" applyBorder="1" applyAlignment="1">
      <alignment horizontal="center" vertical="center" wrapText="1"/>
    </xf>
    <xf numFmtId="0" fontId="26" fillId="0" borderId="14" xfId="0" quotePrefix="1" applyNumberFormat="1" applyFont="1" applyFill="1" applyBorder="1" applyAlignment="1" applyProtection="1">
      <alignment horizontal="left" vertical="center"/>
    </xf>
    <xf numFmtId="3" fontId="26" fillId="23" borderId="29" xfId="0" quotePrefix="1" applyNumberFormat="1" applyFont="1" applyFill="1" applyBorder="1" applyAlignment="1">
      <alignment horizontal="right" vertical="center"/>
    </xf>
    <xf numFmtId="3" fontId="26" fillId="23" borderId="15" xfId="0" applyNumberFormat="1" applyFont="1" applyFill="1" applyBorder="1" applyAlignment="1" applyProtection="1">
      <alignment horizontal="right" vertical="center" wrapText="1"/>
    </xf>
    <xf numFmtId="3" fontId="22" fillId="0" borderId="0" xfId="0" applyNumberFormat="1" applyFont="1" applyFill="1" applyBorder="1" applyAlignment="1" applyProtection="1">
      <alignment vertical="center"/>
    </xf>
    <xf numFmtId="3" fontId="18" fillId="0" borderId="39" xfId="0" applyNumberFormat="1" applyFont="1" applyBorder="1"/>
    <xf numFmtId="3" fontId="18" fillId="0" borderId="40" xfId="0" applyNumberFormat="1" applyFont="1" applyBorder="1"/>
    <xf numFmtId="3" fontId="18" fillId="0" borderId="42" xfId="0" applyNumberFormat="1" applyFont="1" applyBorder="1"/>
    <xf numFmtId="3" fontId="18" fillId="0" borderId="16" xfId="0" applyNumberFormat="1" applyFont="1" applyBorder="1" applyAlignment="1">
      <alignment vertical="center"/>
    </xf>
    <xf numFmtId="3" fontId="18" fillId="0" borderId="17" xfId="0" applyNumberFormat="1" applyFont="1" applyBorder="1" applyAlignment="1">
      <alignment vertical="center"/>
    </xf>
    <xf numFmtId="3" fontId="18" fillId="0" borderId="18" xfId="0" applyNumberFormat="1" applyFont="1" applyBorder="1" applyAlignment="1">
      <alignment vertical="center"/>
    </xf>
    <xf numFmtId="4" fontId="62" fillId="0" borderId="21" xfId="0" applyNumberFormat="1" applyFont="1" applyFill="1" applyBorder="1" applyAlignment="1" applyProtection="1"/>
    <xf numFmtId="4" fontId="62" fillId="0" borderId="21" xfId="0" applyNumberFormat="1" applyFont="1" applyFill="1" applyBorder="1" applyAlignment="1" applyProtection="1">
      <alignment vertical="center"/>
    </xf>
    <xf numFmtId="4" fontId="62" fillId="0" borderId="20" xfId="0" applyNumberFormat="1" applyFont="1" applyFill="1" applyBorder="1" applyAlignment="1" applyProtection="1">
      <alignment vertical="center"/>
    </xf>
    <xf numFmtId="3" fontId="18" fillId="0" borderId="0" xfId="0" applyNumberFormat="1" applyFont="1" applyBorder="1"/>
    <xf numFmtId="0" fontId="23" fillId="0" borderId="15" xfId="0" applyNumberFormat="1" applyFont="1" applyFill="1" applyBorder="1" applyAlignment="1" applyProtection="1">
      <alignment horizontal="center" vertical="center" wrapText="1"/>
    </xf>
    <xf numFmtId="4" fontId="19" fillId="0" borderId="21" xfId="0" applyNumberFormat="1" applyFont="1" applyFill="1" applyBorder="1" applyAlignment="1" applyProtection="1"/>
    <xf numFmtId="4" fontId="60" fillId="0" borderId="21" xfId="0" applyNumberFormat="1" applyFont="1" applyFill="1" applyBorder="1" applyAlignment="1" applyProtection="1">
      <alignment vertical="center"/>
    </xf>
    <xf numFmtId="4" fontId="60" fillId="21" borderId="21" xfId="0" applyNumberFormat="1" applyFont="1" applyFill="1" applyBorder="1" applyAlignment="1" applyProtection="1">
      <alignment vertical="center"/>
    </xf>
    <xf numFmtId="4" fontId="60" fillId="0" borderId="20" xfId="0" applyNumberFormat="1" applyFont="1" applyFill="1" applyBorder="1" applyAlignment="1" applyProtection="1">
      <alignment vertical="center"/>
    </xf>
    <xf numFmtId="0" fontId="60" fillId="0" borderId="0" xfId="0" applyNumberFormat="1" applyFont="1" applyFill="1" applyBorder="1" applyAlignment="1" applyProtection="1">
      <alignment vertical="center"/>
    </xf>
    <xf numFmtId="4" fontId="60" fillId="0" borderId="21" xfId="0" applyNumberFormat="1" applyFont="1" applyFill="1" applyBorder="1" applyAlignment="1" applyProtection="1"/>
    <xf numFmtId="4" fontId="60" fillId="21" borderId="21" xfId="0" applyNumberFormat="1" applyFont="1" applyFill="1" applyBorder="1" applyAlignment="1" applyProtection="1"/>
    <xf numFmtId="4" fontId="60" fillId="0" borderId="20" xfId="0" applyNumberFormat="1" applyFont="1" applyFill="1" applyBorder="1" applyAlignment="1" applyProtection="1"/>
    <xf numFmtId="0" fontId="60" fillId="0" borderId="0" xfId="0" applyNumberFormat="1" applyFont="1" applyFill="1" applyBorder="1" applyAlignment="1" applyProtection="1"/>
    <xf numFmtId="4" fontId="20" fillId="0" borderId="21" xfId="0" applyNumberFormat="1" applyFont="1" applyFill="1" applyBorder="1" applyAlignment="1" applyProtection="1"/>
    <xf numFmtId="0" fontId="33" fillId="0" borderId="0" xfId="42" applyFont="1" applyAlignment="1">
      <alignment horizontal="left" indent="1"/>
    </xf>
    <xf numFmtId="0" fontId="22" fillId="0" borderId="0" xfId="0" applyNumberFormat="1" applyFont="1" applyFill="1" applyBorder="1" applyAlignment="1" applyProtection="1"/>
    <xf numFmtId="4" fontId="38" fillId="20" borderId="43" xfId="42" applyNumberFormat="1" applyFont="1" applyFill="1" applyBorder="1" applyAlignment="1">
      <alignment horizontal="right" wrapText="1"/>
    </xf>
    <xf numFmtId="4" fontId="18" fillId="0" borderId="0" xfId="0" applyNumberFormat="1" applyFont="1"/>
    <xf numFmtId="4" fontId="61" fillId="0" borderId="21" xfId="0" applyNumberFormat="1" applyFont="1" applyFill="1" applyBorder="1" applyAlignment="1" applyProtection="1">
      <alignment vertical="center"/>
    </xf>
    <xf numFmtId="4" fontId="61" fillId="21" borderId="21" xfId="0" applyNumberFormat="1" applyFont="1" applyFill="1" applyBorder="1" applyAlignment="1" applyProtection="1">
      <alignment vertical="center"/>
    </xf>
    <xf numFmtId="4" fontId="61" fillId="0" borderId="20" xfId="0" applyNumberFormat="1" applyFont="1" applyFill="1" applyBorder="1" applyAlignment="1" applyProtection="1">
      <alignment vertical="center"/>
    </xf>
    <xf numFmtId="4" fontId="19" fillId="0" borderId="21" xfId="0" applyNumberFormat="1" applyFont="1" applyFill="1" applyBorder="1" applyAlignment="1" applyProtection="1">
      <alignment vertical="center"/>
    </xf>
    <xf numFmtId="4" fontId="18" fillId="0" borderId="21" xfId="0" applyNumberFormat="1" applyFont="1" applyFill="1" applyBorder="1" applyAlignment="1" applyProtection="1">
      <alignment vertical="center"/>
    </xf>
    <xf numFmtId="4" fontId="19" fillId="21" borderId="21" xfId="0" applyNumberFormat="1" applyFont="1" applyFill="1" applyBorder="1" applyAlignment="1" applyProtection="1"/>
    <xf numFmtId="4" fontId="22" fillId="26" borderId="0" xfId="0" applyNumberFormat="1" applyFont="1" applyFill="1" applyBorder="1" applyAlignment="1" applyProtection="1"/>
    <xf numFmtId="4" fontId="19" fillId="22" borderId="21" xfId="0" applyNumberFormat="1" applyFont="1" applyFill="1" applyBorder="1" applyAlignment="1" applyProtection="1"/>
    <xf numFmtId="4" fontId="20" fillId="21" borderId="21" xfId="0" applyNumberFormat="1" applyFont="1" applyFill="1" applyBorder="1" applyAlignment="1" applyProtection="1"/>
    <xf numFmtId="4" fontId="20" fillId="0" borderId="2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4" fontId="20" fillId="0" borderId="21" xfId="0" applyNumberFormat="1" applyFont="1" applyFill="1" applyBorder="1" applyAlignment="1" applyProtection="1">
      <alignment vertical="center"/>
    </xf>
    <xf numFmtId="4" fontId="20" fillId="21" borderId="21" xfId="0" applyNumberFormat="1" applyFont="1" applyFill="1" applyBorder="1" applyAlignment="1" applyProtection="1">
      <alignment vertical="center"/>
    </xf>
    <xf numFmtId="4" fontId="20" fillId="0" borderId="2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4" fontId="18" fillId="0" borderId="21" xfId="0" applyNumberFormat="1" applyFont="1" applyFill="1" applyBorder="1" applyAlignment="1" applyProtection="1"/>
    <xf numFmtId="49" fontId="60" fillId="0" borderId="21" xfId="0" applyNumberFormat="1" applyFont="1" applyFill="1" applyBorder="1" applyAlignment="1" applyProtection="1">
      <alignment horizontal="left" vertical="center" wrapText="1" shrinkToFit="1"/>
      <protection hidden="1"/>
    </xf>
    <xf numFmtId="49" fontId="34" fillId="0" borderId="36" xfId="0" applyNumberFormat="1" applyFont="1" applyFill="1" applyBorder="1" applyAlignment="1" applyProtection="1">
      <alignment horizontal="left" vertical="center" wrapText="1" shrinkToFit="1"/>
      <protection hidden="1"/>
    </xf>
    <xf numFmtId="4" fontId="18" fillId="21" borderId="21" xfId="0" applyNumberFormat="1" applyFont="1" applyFill="1" applyBorder="1" applyAlignment="1" applyProtection="1"/>
    <xf numFmtId="49" fontId="59" fillId="0" borderId="36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NumberFormat="1" applyFont="1" applyFill="1" applyBorder="1" applyAlignment="1" applyProtection="1"/>
    <xf numFmtId="0" fontId="23" fillId="0" borderId="34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3" fontId="18" fillId="0" borderId="41" xfId="0" applyNumberFormat="1" applyFont="1" applyFill="1" applyBorder="1"/>
    <xf numFmtId="3" fontId="18" fillId="0" borderId="20" xfId="0" applyNumberFormat="1" applyFont="1" applyFill="1" applyBorder="1"/>
    <xf numFmtId="4" fontId="38" fillId="0" borderId="32" xfId="42" applyNumberFormat="1" applyFont="1" applyFill="1" applyBorder="1" applyAlignment="1">
      <alignment horizontal="right" wrapText="1"/>
    </xf>
    <xf numFmtId="4" fontId="43" fillId="0" borderId="32" xfId="42" applyNumberFormat="1" applyFont="1" applyFill="1" applyBorder="1" applyAlignment="1">
      <alignment horizontal="right" wrapText="1"/>
    </xf>
    <xf numFmtId="4" fontId="35" fillId="0" borderId="32" xfId="42" applyNumberFormat="1" applyFont="1" applyFill="1" applyBorder="1" applyAlignment="1">
      <alignment horizontal="right" wrapText="1"/>
    </xf>
    <xf numFmtId="4" fontId="35" fillId="0" borderId="44" xfId="42" applyNumberFormat="1" applyFont="1" applyFill="1" applyBorder="1" applyAlignment="1">
      <alignment horizontal="right" wrapText="1"/>
    </xf>
    <xf numFmtId="0" fontId="35" fillId="20" borderId="32" xfId="42" applyFont="1" applyFill="1" applyBorder="1" applyAlignment="1">
      <alignment horizontal="left" vertical="center" wrapText="1"/>
    </xf>
    <xf numFmtId="0" fontId="36" fillId="0" borderId="0" xfId="42" applyFont="1" applyAlignment="1">
      <alignment horizontal="left" vertical="center"/>
    </xf>
    <xf numFmtId="0" fontId="51" fillId="0" borderId="0" xfId="0" quotePrefix="1" applyNumberFormat="1" applyFont="1" applyFill="1" applyBorder="1" applyAlignment="1" applyProtection="1">
      <alignment horizontal="center" vertical="center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8" fillId="0" borderId="29" xfId="0" applyNumberFormat="1" applyFont="1" applyFill="1" applyBorder="1" applyAlignment="1" applyProtection="1">
      <alignment horizontal="left" wrapText="1"/>
    </xf>
    <xf numFmtId="0" fontId="29" fillId="0" borderId="14" xfId="0" applyNumberFormat="1" applyFont="1" applyFill="1" applyBorder="1" applyAlignment="1" applyProtection="1">
      <alignment wrapText="1"/>
    </xf>
    <xf numFmtId="0" fontId="26" fillId="23" borderId="29" xfId="0" applyNumberFormat="1" applyFont="1" applyFill="1" applyBorder="1" applyAlignment="1" applyProtection="1">
      <alignment horizontal="left" vertical="center" wrapText="1"/>
    </xf>
    <xf numFmtId="0" fontId="26" fillId="23" borderId="14" xfId="0" applyNumberFormat="1" applyFont="1" applyFill="1" applyBorder="1" applyAlignment="1" applyProtection="1">
      <alignment horizontal="left" vertical="center" wrapText="1"/>
    </xf>
    <xf numFmtId="0" fontId="26" fillId="23" borderId="34" xfId="0" applyNumberFormat="1" applyFont="1" applyFill="1" applyBorder="1" applyAlignment="1" applyProtection="1">
      <alignment horizontal="left" vertical="center" wrapText="1"/>
    </xf>
    <xf numFmtId="0" fontId="52" fillId="0" borderId="0" xfId="0" applyNumberFormat="1" applyFont="1" applyFill="1" applyBorder="1" applyAlignment="1" applyProtection="1">
      <alignment horizontal="left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3" borderId="29" xfId="0" applyNumberFormat="1" applyFont="1" applyFill="1" applyBorder="1" applyAlignment="1" applyProtection="1">
      <alignment horizontal="left" wrapText="1"/>
    </xf>
    <xf numFmtId="0" fontId="29" fillId="23" borderId="14" xfId="0" applyNumberFormat="1" applyFont="1" applyFill="1" applyBorder="1" applyAlignment="1" applyProtection="1">
      <alignment wrapText="1"/>
    </xf>
    <xf numFmtId="0" fontId="18" fillId="23" borderId="14" xfId="0" applyNumberFormat="1" applyFont="1" applyFill="1" applyBorder="1" applyAlignment="1" applyProtection="1"/>
    <xf numFmtId="0" fontId="18" fillId="0" borderId="14" xfId="0" applyNumberFormat="1" applyFont="1" applyFill="1" applyBorder="1" applyAlignment="1" applyProtection="1"/>
    <xf numFmtId="0" fontId="28" fillId="0" borderId="29" xfId="0" quotePrefix="1" applyFont="1" applyFill="1" applyBorder="1" applyAlignment="1">
      <alignment horizontal="left"/>
    </xf>
    <xf numFmtId="0" fontId="28" fillId="0" borderId="29" xfId="0" quotePrefix="1" applyNumberFormat="1" applyFont="1" applyFill="1" applyBorder="1" applyAlignment="1" applyProtection="1">
      <alignment horizontal="left" wrapText="1"/>
    </xf>
    <xf numFmtId="0" fontId="18" fillId="0" borderId="14" xfId="0" applyNumberFormat="1" applyFont="1" applyFill="1" applyBorder="1" applyAlignment="1" applyProtection="1">
      <alignment wrapText="1"/>
    </xf>
    <xf numFmtId="0" fontId="28" fillId="0" borderId="29" xfId="0" quotePrefix="1" applyFont="1" applyBorder="1" applyAlignment="1">
      <alignment horizontal="left"/>
    </xf>
    <xf numFmtId="0" fontId="28" fillId="23" borderId="29" xfId="0" quotePrefix="1" applyNumberFormat="1" applyFont="1" applyFill="1" applyBorder="1" applyAlignment="1" applyProtection="1">
      <alignment horizontal="left" wrapText="1"/>
    </xf>
    <xf numFmtId="0" fontId="26" fillId="21" borderId="29" xfId="0" applyNumberFormat="1" applyFont="1" applyFill="1" applyBorder="1" applyAlignment="1" applyProtection="1">
      <alignment horizontal="left" wrapText="1"/>
    </xf>
    <xf numFmtId="0" fontId="26" fillId="21" borderId="14" xfId="0" applyNumberFormat="1" applyFont="1" applyFill="1" applyBorder="1" applyAlignment="1" applyProtection="1">
      <alignment horizontal="left" wrapText="1"/>
    </xf>
    <xf numFmtId="0" fontId="26" fillId="21" borderId="34" xfId="0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3" fontId="22" fillId="0" borderId="37" xfId="0" applyNumberFormat="1" applyFont="1" applyFill="1" applyBorder="1" applyAlignment="1" applyProtection="1">
      <alignment horizontal="center"/>
    </xf>
    <xf numFmtId="0" fontId="24" fillId="0" borderId="30" xfId="0" quotePrefix="1" applyNumberFormat="1" applyFont="1" applyFill="1" applyBorder="1" applyAlignment="1" applyProtection="1">
      <alignment horizontal="left" wrapText="1"/>
    </xf>
    <xf numFmtId="0" fontId="22" fillId="0" borderId="30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27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3" fontId="19" fillId="0" borderId="26" xfId="0" applyNumberFormat="1" applyFont="1" applyBorder="1" applyAlignment="1">
      <alignment horizontal="center" vertical="center"/>
    </xf>
    <xf numFmtId="3" fontId="19" fillId="0" borderId="27" xfId="0" applyNumberFormat="1" applyFont="1" applyBorder="1" applyAlignment="1">
      <alignment horizontal="center" vertical="center"/>
    </xf>
    <xf numFmtId="3" fontId="19" fillId="0" borderId="28" xfId="0" applyNumberFormat="1" applyFont="1" applyBorder="1" applyAlignment="1">
      <alignment horizontal="center" vertical="center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51" fillId="0" borderId="30" xfId="0" applyNumberFormat="1" applyFont="1" applyFill="1" applyBorder="1" applyAlignment="1" applyProtection="1">
      <alignment horizontal="center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4"/>
    <cellStyle name="Normalno 2" xfId="42"/>
    <cellStyle name="Note" xfId="37"/>
    <cellStyle name="Obično" xfId="0" builtinId="0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mruColors>
      <color rgb="FFFF9900"/>
      <color rgb="FFFFCCFF"/>
      <color rgb="FFCCFFFF"/>
      <color rgb="FF99FFCC"/>
      <color rgb="FF99CC00"/>
      <color rgb="FFFFCC66"/>
      <color rgb="FFCCCC00"/>
      <color rgb="FFCCFFCC"/>
      <color rgb="FFFF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4"/>
  <sheetViews>
    <sheetView view="pageBreakPreview" topLeftCell="A22" zoomScaleNormal="100" zoomScaleSheetLayoutView="100" workbookViewId="0">
      <selection activeCell="A3" sqref="A3:H3"/>
    </sheetView>
  </sheetViews>
  <sheetFormatPr defaultColWidth="11.44140625" defaultRowHeight="13.2"/>
  <cols>
    <col min="1" max="2" width="4.33203125" style="40" customWidth="1"/>
    <col min="3" max="3" width="5.5546875" style="40" customWidth="1"/>
    <col min="4" max="4" width="5.33203125" style="35" customWidth="1"/>
    <col min="5" max="5" width="44.6640625" style="40" customWidth="1"/>
    <col min="6" max="6" width="15.88671875" style="40" bestFit="1" customWidth="1"/>
    <col min="7" max="7" width="17.33203125" style="40" customWidth="1"/>
    <col min="8" max="8" width="16.6640625" style="40" customWidth="1"/>
    <col min="9" max="9" width="11.44140625" style="40"/>
    <col min="10" max="10" width="16.33203125" style="40" bestFit="1" customWidth="1"/>
    <col min="11" max="11" width="21.6640625" style="40" bestFit="1" customWidth="1"/>
    <col min="12" max="256" width="11.44140625" style="40"/>
    <col min="257" max="258" width="4.33203125" style="40" customWidth="1"/>
    <col min="259" max="259" width="5.5546875" style="40" customWidth="1"/>
    <col min="260" max="260" width="5.33203125" style="40" customWidth="1"/>
    <col min="261" max="261" width="44.6640625" style="40" customWidth="1"/>
    <col min="262" max="262" width="15.88671875" style="40" bestFit="1" customWidth="1"/>
    <col min="263" max="263" width="17.33203125" style="40" customWidth="1"/>
    <col min="264" max="264" width="16.6640625" style="40" customWidth="1"/>
    <col min="265" max="265" width="11.44140625" style="40"/>
    <col min="266" max="266" width="16.33203125" style="40" bestFit="1" customWidth="1"/>
    <col min="267" max="267" width="21.6640625" style="40" bestFit="1" customWidth="1"/>
    <col min="268" max="512" width="11.44140625" style="40"/>
    <col min="513" max="514" width="4.33203125" style="40" customWidth="1"/>
    <col min="515" max="515" width="5.5546875" style="40" customWidth="1"/>
    <col min="516" max="516" width="5.33203125" style="40" customWidth="1"/>
    <col min="517" max="517" width="44.6640625" style="40" customWidth="1"/>
    <col min="518" max="518" width="15.88671875" style="40" bestFit="1" customWidth="1"/>
    <col min="519" max="519" width="17.33203125" style="40" customWidth="1"/>
    <col min="520" max="520" width="16.6640625" style="40" customWidth="1"/>
    <col min="521" max="521" width="11.44140625" style="40"/>
    <col min="522" max="522" width="16.33203125" style="40" bestFit="1" customWidth="1"/>
    <col min="523" max="523" width="21.6640625" style="40" bestFit="1" customWidth="1"/>
    <col min="524" max="768" width="11.44140625" style="40"/>
    <col min="769" max="770" width="4.33203125" style="40" customWidth="1"/>
    <col min="771" max="771" width="5.5546875" style="40" customWidth="1"/>
    <col min="772" max="772" width="5.33203125" style="40" customWidth="1"/>
    <col min="773" max="773" width="44.6640625" style="40" customWidth="1"/>
    <col min="774" max="774" width="15.88671875" style="40" bestFit="1" customWidth="1"/>
    <col min="775" max="775" width="17.33203125" style="40" customWidth="1"/>
    <col min="776" max="776" width="16.6640625" style="40" customWidth="1"/>
    <col min="777" max="777" width="11.44140625" style="40"/>
    <col min="778" max="778" width="16.33203125" style="40" bestFit="1" customWidth="1"/>
    <col min="779" max="779" width="21.6640625" style="40" bestFit="1" customWidth="1"/>
    <col min="780" max="1024" width="11.44140625" style="40"/>
    <col min="1025" max="1026" width="4.33203125" style="40" customWidth="1"/>
    <col min="1027" max="1027" width="5.5546875" style="40" customWidth="1"/>
    <col min="1028" max="1028" width="5.33203125" style="40" customWidth="1"/>
    <col min="1029" max="1029" width="44.6640625" style="40" customWidth="1"/>
    <col min="1030" max="1030" width="15.88671875" style="40" bestFit="1" customWidth="1"/>
    <col min="1031" max="1031" width="17.33203125" style="40" customWidth="1"/>
    <col min="1032" max="1032" width="16.6640625" style="40" customWidth="1"/>
    <col min="1033" max="1033" width="11.44140625" style="40"/>
    <col min="1034" max="1034" width="16.33203125" style="40" bestFit="1" customWidth="1"/>
    <col min="1035" max="1035" width="21.6640625" style="40" bestFit="1" customWidth="1"/>
    <col min="1036" max="1280" width="11.44140625" style="40"/>
    <col min="1281" max="1282" width="4.33203125" style="40" customWidth="1"/>
    <col min="1283" max="1283" width="5.5546875" style="40" customWidth="1"/>
    <col min="1284" max="1284" width="5.33203125" style="40" customWidth="1"/>
    <col min="1285" max="1285" width="44.6640625" style="40" customWidth="1"/>
    <col min="1286" max="1286" width="15.88671875" style="40" bestFit="1" customWidth="1"/>
    <col min="1287" max="1287" width="17.33203125" style="40" customWidth="1"/>
    <col min="1288" max="1288" width="16.6640625" style="40" customWidth="1"/>
    <col min="1289" max="1289" width="11.44140625" style="40"/>
    <col min="1290" max="1290" width="16.33203125" style="40" bestFit="1" customWidth="1"/>
    <col min="1291" max="1291" width="21.6640625" style="40" bestFit="1" customWidth="1"/>
    <col min="1292" max="1536" width="11.44140625" style="40"/>
    <col min="1537" max="1538" width="4.33203125" style="40" customWidth="1"/>
    <col min="1539" max="1539" width="5.5546875" style="40" customWidth="1"/>
    <col min="1540" max="1540" width="5.33203125" style="40" customWidth="1"/>
    <col min="1541" max="1541" width="44.6640625" style="40" customWidth="1"/>
    <col min="1542" max="1542" width="15.88671875" style="40" bestFit="1" customWidth="1"/>
    <col min="1543" max="1543" width="17.33203125" style="40" customWidth="1"/>
    <col min="1544" max="1544" width="16.6640625" style="40" customWidth="1"/>
    <col min="1545" max="1545" width="11.44140625" style="40"/>
    <col min="1546" max="1546" width="16.33203125" style="40" bestFit="1" customWidth="1"/>
    <col min="1547" max="1547" width="21.6640625" style="40" bestFit="1" customWidth="1"/>
    <col min="1548" max="1792" width="11.44140625" style="40"/>
    <col min="1793" max="1794" width="4.33203125" style="40" customWidth="1"/>
    <col min="1795" max="1795" width="5.5546875" style="40" customWidth="1"/>
    <col min="1796" max="1796" width="5.33203125" style="40" customWidth="1"/>
    <col min="1797" max="1797" width="44.6640625" style="40" customWidth="1"/>
    <col min="1798" max="1798" width="15.88671875" style="40" bestFit="1" customWidth="1"/>
    <col min="1799" max="1799" width="17.33203125" style="40" customWidth="1"/>
    <col min="1800" max="1800" width="16.6640625" style="40" customWidth="1"/>
    <col min="1801" max="1801" width="11.44140625" style="40"/>
    <col min="1802" max="1802" width="16.33203125" style="40" bestFit="1" customWidth="1"/>
    <col min="1803" max="1803" width="21.6640625" style="40" bestFit="1" customWidth="1"/>
    <col min="1804" max="2048" width="11.44140625" style="40"/>
    <col min="2049" max="2050" width="4.33203125" style="40" customWidth="1"/>
    <col min="2051" max="2051" width="5.5546875" style="40" customWidth="1"/>
    <col min="2052" max="2052" width="5.33203125" style="40" customWidth="1"/>
    <col min="2053" max="2053" width="44.6640625" style="40" customWidth="1"/>
    <col min="2054" max="2054" width="15.88671875" style="40" bestFit="1" customWidth="1"/>
    <col min="2055" max="2055" width="17.33203125" style="40" customWidth="1"/>
    <col min="2056" max="2056" width="16.6640625" style="40" customWidth="1"/>
    <col min="2057" max="2057" width="11.44140625" style="40"/>
    <col min="2058" max="2058" width="16.33203125" style="40" bestFit="1" customWidth="1"/>
    <col min="2059" max="2059" width="21.6640625" style="40" bestFit="1" customWidth="1"/>
    <col min="2060" max="2304" width="11.44140625" style="40"/>
    <col min="2305" max="2306" width="4.33203125" style="40" customWidth="1"/>
    <col min="2307" max="2307" width="5.5546875" style="40" customWidth="1"/>
    <col min="2308" max="2308" width="5.33203125" style="40" customWidth="1"/>
    <col min="2309" max="2309" width="44.6640625" style="40" customWidth="1"/>
    <col min="2310" max="2310" width="15.88671875" style="40" bestFit="1" customWidth="1"/>
    <col min="2311" max="2311" width="17.33203125" style="40" customWidth="1"/>
    <col min="2312" max="2312" width="16.6640625" style="40" customWidth="1"/>
    <col min="2313" max="2313" width="11.44140625" style="40"/>
    <col min="2314" max="2314" width="16.33203125" style="40" bestFit="1" customWidth="1"/>
    <col min="2315" max="2315" width="21.6640625" style="40" bestFit="1" customWidth="1"/>
    <col min="2316" max="2560" width="11.44140625" style="40"/>
    <col min="2561" max="2562" width="4.33203125" style="40" customWidth="1"/>
    <col min="2563" max="2563" width="5.5546875" style="40" customWidth="1"/>
    <col min="2564" max="2564" width="5.33203125" style="40" customWidth="1"/>
    <col min="2565" max="2565" width="44.6640625" style="40" customWidth="1"/>
    <col min="2566" max="2566" width="15.88671875" style="40" bestFit="1" customWidth="1"/>
    <col min="2567" max="2567" width="17.33203125" style="40" customWidth="1"/>
    <col min="2568" max="2568" width="16.6640625" style="40" customWidth="1"/>
    <col min="2569" max="2569" width="11.44140625" style="40"/>
    <col min="2570" max="2570" width="16.33203125" style="40" bestFit="1" customWidth="1"/>
    <col min="2571" max="2571" width="21.6640625" style="40" bestFit="1" customWidth="1"/>
    <col min="2572" max="2816" width="11.44140625" style="40"/>
    <col min="2817" max="2818" width="4.33203125" style="40" customWidth="1"/>
    <col min="2819" max="2819" width="5.5546875" style="40" customWidth="1"/>
    <col min="2820" max="2820" width="5.33203125" style="40" customWidth="1"/>
    <col min="2821" max="2821" width="44.6640625" style="40" customWidth="1"/>
    <col min="2822" max="2822" width="15.88671875" style="40" bestFit="1" customWidth="1"/>
    <col min="2823" max="2823" width="17.33203125" style="40" customWidth="1"/>
    <col min="2824" max="2824" width="16.6640625" style="40" customWidth="1"/>
    <col min="2825" max="2825" width="11.44140625" style="40"/>
    <col min="2826" max="2826" width="16.33203125" style="40" bestFit="1" customWidth="1"/>
    <col min="2827" max="2827" width="21.6640625" style="40" bestFit="1" customWidth="1"/>
    <col min="2828" max="3072" width="11.44140625" style="40"/>
    <col min="3073" max="3074" width="4.33203125" style="40" customWidth="1"/>
    <col min="3075" max="3075" width="5.5546875" style="40" customWidth="1"/>
    <col min="3076" max="3076" width="5.33203125" style="40" customWidth="1"/>
    <col min="3077" max="3077" width="44.6640625" style="40" customWidth="1"/>
    <col min="3078" max="3078" width="15.88671875" style="40" bestFit="1" customWidth="1"/>
    <col min="3079" max="3079" width="17.33203125" style="40" customWidth="1"/>
    <col min="3080" max="3080" width="16.6640625" style="40" customWidth="1"/>
    <col min="3081" max="3081" width="11.44140625" style="40"/>
    <col min="3082" max="3082" width="16.33203125" style="40" bestFit="1" customWidth="1"/>
    <col min="3083" max="3083" width="21.6640625" style="40" bestFit="1" customWidth="1"/>
    <col min="3084" max="3328" width="11.44140625" style="40"/>
    <col min="3329" max="3330" width="4.33203125" style="40" customWidth="1"/>
    <col min="3331" max="3331" width="5.5546875" style="40" customWidth="1"/>
    <col min="3332" max="3332" width="5.33203125" style="40" customWidth="1"/>
    <col min="3333" max="3333" width="44.6640625" style="40" customWidth="1"/>
    <col min="3334" max="3334" width="15.88671875" style="40" bestFit="1" customWidth="1"/>
    <col min="3335" max="3335" width="17.33203125" style="40" customWidth="1"/>
    <col min="3336" max="3336" width="16.6640625" style="40" customWidth="1"/>
    <col min="3337" max="3337" width="11.44140625" style="40"/>
    <col min="3338" max="3338" width="16.33203125" style="40" bestFit="1" customWidth="1"/>
    <col min="3339" max="3339" width="21.6640625" style="40" bestFit="1" customWidth="1"/>
    <col min="3340" max="3584" width="11.44140625" style="40"/>
    <col min="3585" max="3586" width="4.33203125" style="40" customWidth="1"/>
    <col min="3587" max="3587" width="5.5546875" style="40" customWidth="1"/>
    <col min="3588" max="3588" width="5.33203125" style="40" customWidth="1"/>
    <col min="3589" max="3589" width="44.6640625" style="40" customWidth="1"/>
    <col min="3590" max="3590" width="15.88671875" style="40" bestFit="1" customWidth="1"/>
    <col min="3591" max="3591" width="17.33203125" style="40" customWidth="1"/>
    <col min="3592" max="3592" width="16.6640625" style="40" customWidth="1"/>
    <col min="3593" max="3593" width="11.44140625" style="40"/>
    <col min="3594" max="3594" width="16.33203125" style="40" bestFit="1" customWidth="1"/>
    <col min="3595" max="3595" width="21.6640625" style="40" bestFit="1" customWidth="1"/>
    <col min="3596" max="3840" width="11.44140625" style="40"/>
    <col min="3841" max="3842" width="4.33203125" style="40" customWidth="1"/>
    <col min="3843" max="3843" width="5.5546875" style="40" customWidth="1"/>
    <col min="3844" max="3844" width="5.33203125" style="40" customWidth="1"/>
    <col min="3845" max="3845" width="44.6640625" style="40" customWidth="1"/>
    <col min="3846" max="3846" width="15.88671875" style="40" bestFit="1" customWidth="1"/>
    <col min="3847" max="3847" width="17.33203125" style="40" customWidth="1"/>
    <col min="3848" max="3848" width="16.6640625" style="40" customWidth="1"/>
    <col min="3849" max="3849" width="11.44140625" style="40"/>
    <col min="3850" max="3850" width="16.33203125" style="40" bestFit="1" customWidth="1"/>
    <col min="3851" max="3851" width="21.6640625" style="40" bestFit="1" customWidth="1"/>
    <col min="3852" max="4096" width="11.44140625" style="40"/>
    <col min="4097" max="4098" width="4.33203125" style="40" customWidth="1"/>
    <col min="4099" max="4099" width="5.5546875" style="40" customWidth="1"/>
    <col min="4100" max="4100" width="5.33203125" style="40" customWidth="1"/>
    <col min="4101" max="4101" width="44.6640625" style="40" customWidth="1"/>
    <col min="4102" max="4102" width="15.88671875" style="40" bestFit="1" customWidth="1"/>
    <col min="4103" max="4103" width="17.33203125" style="40" customWidth="1"/>
    <col min="4104" max="4104" width="16.6640625" style="40" customWidth="1"/>
    <col min="4105" max="4105" width="11.44140625" style="40"/>
    <col min="4106" max="4106" width="16.33203125" style="40" bestFit="1" customWidth="1"/>
    <col min="4107" max="4107" width="21.6640625" style="40" bestFit="1" customWidth="1"/>
    <col min="4108" max="4352" width="11.44140625" style="40"/>
    <col min="4353" max="4354" width="4.33203125" style="40" customWidth="1"/>
    <col min="4355" max="4355" width="5.5546875" style="40" customWidth="1"/>
    <col min="4356" max="4356" width="5.33203125" style="40" customWidth="1"/>
    <col min="4357" max="4357" width="44.6640625" style="40" customWidth="1"/>
    <col min="4358" max="4358" width="15.88671875" style="40" bestFit="1" customWidth="1"/>
    <col min="4359" max="4359" width="17.33203125" style="40" customWidth="1"/>
    <col min="4360" max="4360" width="16.6640625" style="40" customWidth="1"/>
    <col min="4361" max="4361" width="11.44140625" style="40"/>
    <col min="4362" max="4362" width="16.33203125" style="40" bestFit="1" customWidth="1"/>
    <col min="4363" max="4363" width="21.6640625" style="40" bestFit="1" customWidth="1"/>
    <col min="4364" max="4608" width="11.44140625" style="40"/>
    <col min="4609" max="4610" width="4.33203125" style="40" customWidth="1"/>
    <col min="4611" max="4611" width="5.5546875" style="40" customWidth="1"/>
    <col min="4612" max="4612" width="5.33203125" style="40" customWidth="1"/>
    <col min="4613" max="4613" width="44.6640625" style="40" customWidth="1"/>
    <col min="4614" max="4614" width="15.88671875" style="40" bestFit="1" customWidth="1"/>
    <col min="4615" max="4615" width="17.33203125" style="40" customWidth="1"/>
    <col min="4616" max="4616" width="16.6640625" style="40" customWidth="1"/>
    <col min="4617" max="4617" width="11.44140625" style="40"/>
    <col min="4618" max="4618" width="16.33203125" style="40" bestFit="1" customWidth="1"/>
    <col min="4619" max="4619" width="21.6640625" style="40" bestFit="1" customWidth="1"/>
    <col min="4620" max="4864" width="11.44140625" style="40"/>
    <col min="4865" max="4866" width="4.33203125" style="40" customWidth="1"/>
    <col min="4867" max="4867" width="5.5546875" style="40" customWidth="1"/>
    <col min="4868" max="4868" width="5.33203125" style="40" customWidth="1"/>
    <col min="4869" max="4869" width="44.6640625" style="40" customWidth="1"/>
    <col min="4870" max="4870" width="15.88671875" style="40" bestFit="1" customWidth="1"/>
    <col min="4871" max="4871" width="17.33203125" style="40" customWidth="1"/>
    <col min="4872" max="4872" width="16.6640625" style="40" customWidth="1"/>
    <col min="4873" max="4873" width="11.44140625" style="40"/>
    <col min="4874" max="4874" width="16.33203125" style="40" bestFit="1" customWidth="1"/>
    <col min="4875" max="4875" width="21.6640625" style="40" bestFit="1" customWidth="1"/>
    <col min="4876" max="5120" width="11.44140625" style="40"/>
    <col min="5121" max="5122" width="4.33203125" style="40" customWidth="1"/>
    <col min="5123" max="5123" width="5.5546875" style="40" customWidth="1"/>
    <col min="5124" max="5124" width="5.33203125" style="40" customWidth="1"/>
    <col min="5125" max="5125" width="44.6640625" style="40" customWidth="1"/>
    <col min="5126" max="5126" width="15.88671875" style="40" bestFit="1" customWidth="1"/>
    <col min="5127" max="5127" width="17.33203125" style="40" customWidth="1"/>
    <col min="5128" max="5128" width="16.6640625" style="40" customWidth="1"/>
    <col min="5129" max="5129" width="11.44140625" style="40"/>
    <col min="5130" max="5130" width="16.33203125" style="40" bestFit="1" customWidth="1"/>
    <col min="5131" max="5131" width="21.6640625" style="40" bestFit="1" customWidth="1"/>
    <col min="5132" max="5376" width="11.44140625" style="40"/>
    <col min="5377" max="5378" width="4.33203125" style="40" customWidth="1"/>
    <col min="5379" max="5379" width="5.5546875" style="40" customWidth="1"/>
    <col min="5380" max="5380" width="5.33203125" style="40" customWidth="1"/>
    <col min="5381" max="5381" width="44.6640625" style="40" customWidth="1"/>
    <col min="5382" max="5382" width="15.88671875" style="40" bestFit="1" customWidth="1"/>
    <col min="5383" max="5383" width="17.33203125" style="40" customWidth="1"/>
    <col min="5384" max="5384" width="16.6640625" style="40" customWidth="1"/>
    <col min="5385" max="5385" width="11.44140625" style="40"/>
    <col min="5386" max="5386" width="16.33203125" style="40" bestFit="1" customWidth="1"/>
    <col min="5387" max="5387" width="21.6640625" style="40" bestFit="1" customWidth="1"/>
    <col min="5388" max="5632" width="11.44140625" style="40"/>
    <col min="5633" max="5634" width="4.33203125" style="40" customWidth="1"/>
    <col min="5635" max="5635" width="5.5546875" style="40" customWidth="1"/>
    <col min="5636" max="5636" width="5.33203125" style="40" customWidth="1"/>
    <col min="5637" max="5637" width="44.6640625" style="40" customWidth="1"/>
    <col min="5638" max="5638" width="15.88671875" style="40" bestFit="1" customWidth="1"/>
    <col min="5639" max="5639" width="17.33203125" style="40" customWidth="1"/>
    <col min="5640" max="5640" width="16.6640625" style="40" customWidth="1"/>
    <col min="5641" max="5641" width="11.44140625" style="40"/>
    <col min="5642" max="5642" width="16.33203125" style="40" bestFit="1" customWidth="1"/>
    <col min="5643" max="5643" width="21.6640625" style="40" bestFit="1" customWidth="1"/>
    <col min="5644" max="5888" width="11.44140625" style="40"/>
    <col min="5889" max="5890" width="4.33203125" style="40" customWidth="1"/>
    <col min="5891" max="5891" width="5.5546875" style="40" customWidth="1"/>
    <col min="5892" max="5892" width="5.33203125" style="40" customWidth="1"/>
    <col min="5893" max="5893" width="44.6640625" style="40" customWidth="1"/>
    <col min="5894" max="5894" width="15.88671875" style="40" bestFit="1" customWidth="1"/>
    <col min="5895" max="5895" width="17.33203125" style="40" customWidth="1"/>
    <col min="5896" max="5896" width="16.6640625" style="40" customWidth="1"/>
    <col min="5897" max="5897" width="11.44140625" style="40"/>
    <col min="5898" max="5898" width="16.33203125" style="40" bestFit="1" customWidth="1"/>
    <col min="5899" max="5899" width="21.6640625" style="40" bestFit="1" customWidth="1"/>
    <col min="5900" max="6144" width="11.44140625" style="40"/>
    <col min="6145" max="6146" width="4.33203125" style="40" customWidth="1"/>
    <col min="6147" max="6147" width="5.5546875" style="40" customWidth="1"/>
    <col min="6148" max="6148" width="5.33203125" style="40" customWidth="1"/>
    <col min="6149" max="6149" width="44.6640625" style="40" customWidth="1"/>
    <col min="6150" max="6150" width="15.88671875" style="40" bestFit="1" customWidth="1"/>
    <col min="6151" max="6151" width="17.33203125" style="40" customWidth="1"/>
    <col min="6152" max="6152" width="16.6640625" style="40" customWidth="1"/>
    <col min="6153" max="6153" width="11.44140625" style="40"/>
    <col min="6154" max="6154" width="16.33203125" style="40" bestFit="1" customWidth="1"/>
    <col min="6155" max="6155" width="21.6640625" style="40" bestFit="1" customWidth="1"/>
    <col min="6156" max="6400" width="11.44140625" style="40"/>
    <col min="6401" max="6402" width="4.33203125" style="40" customWidth="1"/>
    <col min="6403" max="6403" width="5.5546875" style="40" customWidth="1"/>
    <col min="6404" max="6404" width="5.33203125" style="40" customWidth="1"/>
    <col min="6405" max="6405" width="44.6640625" style="40" customWidth="1"/>
    <col min="6406" max="6406" width="15.88671875" style="40" bestFit="1" customWidth="1"/>
    <col min="6407" max="6407" width="17.33203125" style="40" customWidth="1"/>
    <col min="6408" max="6408" width="16.6640625" style="40" customWidth="1"/>
    <col min="6409" max="6409" width="11.44140625" style="40"/>
    <col min="6410" max="6410" width="16.33203125" style="40" bestFit="1" customWidth="1"/>
    <col min="6411" max="6411" width="21.6640625" style="40" bestFit="1" customWidth="1"/>
    <col min="6412" max="6656" width="11.44140625" style="40"/>
    <col min="6657" max="6658" width="4.33203125" style="40" customWidth="1"/>
    <col min="6659" max="6659" width="5.5546875" style="40" customWidth="1"/>
    <col min="6660" max="6660" width="5.33203125" style="40" customWidth="1"/>
    <col min="6661" max="6661" width="44.6640625" style="40" customWidth="1"/>
    <col min="6662" max="6662" width="15.88671875" style="40" bestFit="1" customWidth="1"/>
    <col min="6663" max="6663" width="17.33203125" style="40" customWidth="1"/>
    <col min="6664" max="6664" width="16.6640625" style="40" customWidth="1"/>
    <col min="6665" max="6665" width="11.44140625" style="40"/>
    <col min="6666" max="6666" width="16.33203125" style="40" bestFit="1" customWidth="1"/>
    <col min="6667" max="6667" width="21.6640625" style="40" bestFit="1" customWidth="1"/>
    <col min="6668" max="6912" width="11.44140625" style="40"/>
    <col min="6913" max="6914" width="4.33203125" style="40" customWidth="1"/>
    <col min="6915" max="6915" width="5.5546875" style="40" customWidth="1"/>
    <col min="6916" max="6916" width="5.33203125" style="40" customWidth="1"/>
    <col min="6917" max="6917" width="44.6640625" style="40" customWidth="1"/>
    <col min="6918" max="6918" width="15.88671875" style="40" bestFit="1" customWidth="1"/>
    <col min="6919" max="6919" width="17.33203125" style="40" customWidth="1"/>
    <col min="6920" max="6920" width="16.6640625" style="40" customWidth="1"/>
    <col min="6921" max="6921" width="11.44140625" style="40"/>
    <col min="6922" max="6922" width="16.33203125" style="40" bestFit="1" customWidth="1"/>
    <col min="6923" max="6923" width="21.6640625" style="40" bestFit="1" customWidth="1"/>
    <col min="6924" max="7168" width="11.44140625" style="40"/>
    <col min="7169" max="7170" width="4.33203125" style="40" customWidth="1"/>
    <col min="7171" max="7171" width="5.5546875" style="40" customWidth="1"/>
    <col min="7172" max="7172" width="5.33203125" style="40" customWidth="1"/>
    <col min="7173" max="7173" width="44.6640625" style="40" customWidth="1"/>
    <col min="7174" max="7174" width="15.88671875" style="40" bestFit="1" customWidth="1"/>
    <col min="7175" max="7175" width="17.33203125" style="40" customWidth="1"/>
    <col min="7176" max="7176" width="16.6640625" style="40" customWidth="1"/>
    <col min="7177" max="7177" width="11.44140625" style="40"/>
    <col min="7178" max="7178" width="16.33203125" style="40" bestFit="1" customWidth="1"/>
    <col min="7179" max="7179" width="21.6640625" style="40" bestFit="1" customWidth="1"/>
    <col min="7180" max="7424" width="11.44140625" style="40"/>
    <col min="7425" max="7426" width="4.33203125" style="40" customWidth="1"/>
    <col min="7427" max="7427" width="5.5546875" style="40" customWidth="1"/>
    <col min="7428" max="7428" width="5.33203125" style="40" customWidth="1"/>
    <col min="7429" max="7429" width="44.6640625" style="40" customWidth="1"/>
    <col min="7430" max="7430" width="15.88671875" style="40" bestFit="1" customWidth="1"/>
    <col min="7431" max="7431" width="17.33203125" style="40" customWidth="1"/>
    <col min="7432" max="7432" width="16.6640625" style="40" customWidth="1"/>
    <col min="7433" max="7433" width="11.44140625" style="40"/>
    <col min="7434" max="7434" width="16.33203125" style="40" bestFit="1" customWidth="1"/>
    <col min="7435" max="7435" width="21.6640625" style="40" bestFit="1" customWidth="1"/>
    <col min="7436" max="7680" width="11.44140625" style="40"/>
    <col min="7681" max="7682" width="4.33203125" style="40" customWidth="1"/>
    <col min="7683" max="7683" width="5.5546875" style="40" customWidth="1"/>
    <col min="7684" max="7684" width="5.33203125" style="40" customWidth="1"/>
    <col min="7685" max="7685" width="44.6640625" style="40" customWidth="1"/>
    <col min="7686" max="7686" width="15.88671875" style="40" bestFit="1" customWidth="1"/>
    <col min="7687" max="7687" width="17.33203125" style="40" customWidth="1"/>
    <col min="7688" max="7688" width="16.6640625" style="40" customWidth="1"/>
    <col min="7689" max="7689" width="11.44140625" style="40"/>
    <col min="7690" max="7690" width="16.33203125" style="40" bestFit="1" customWidth="1"/>
    <col min="7691" max="7691" width="21.6640625" style="40" bestFit="1" customWidth="1"/>
    <col min="7692" max="7936" width="11.44140625" style="40"/>
    <col min="7937" max="7938" width="4.33203125" style="40" customWidth="1"/>
    <col min="7939" max="7939" width="5.5546875" style="40" customWidth="1"/>
    <col min="7940" max="7940" width="5.33203125" style="40" customWidth="1"/>
    <col min="7941" max="7941" width="44.6640625" style="40" customWidth="1"/>
    <col min="7942" max="7942" width="15.88671875" style="40" bestFit="1" customWidth="1"/>
    <col min="7943" max="7943" width="17.33203125" style="40" customWidth="1"/>
    <col min="7944" max="7944" width="16.6640625" style="40" customWidth="1"/>
    <col min="7945" max="7945" width="11.44140625" style="40"/>
    <col min="7946" max="7946" width="16.33203125" style="40" bestFit="1" customWidth="1"/>
    <col min="7947" max="7947" width="21.6640625" style="40" bestFit="1" customWidth="1"/>
    <col min="7948" max="8192" width="11.44140625" style="40"/>
    <col min="8193" max="8194" width="4.33203125" style="40" customWidth="1"/>
    <col min="8195" max="8195" width="5.5546875" style="40" customWidth="1"/>
    <col min="8196" max="8196" width="5.33203125" style="40" customWidth="1"/>
    <col min="8197" max="8197" width="44.6640625" style="40" customWidth="1"/>
    <col min="8198" max="8198" width="15.88671875" style="40" bestFit="1" customWidth="1"/>
    <col min="8199" max="8199" width="17.33203125" style="40" customWidth="1"/>
    <col min="8200" max="8200" width="16.6640625" style="40" customWidth="1"/>
    <col min="8201" max="8201" width="11.44140625" style="40"/>
    <col min="8202" max="8202" width="16.33203125" style="40" bestFit="1" customWidth="1"/>
    <col min="8203" max="8203" width="21.6640625" style="40" bestFit="1" customWidth="1"/>
    <col min="8204" max="8448" width="11.44140625" style="40"/>
    <col min="8449" max="8450" width="4.33203125" style="40" customWidth="1"/>
    <col min="8451" max="8451" width="5.5546875" style="40" customWidth="1"/>
    <col min="8452" max="8452" width="5.33203125" style="40" customWidth="1"/>
    <col min="8453" max="8453" width="44.6640625" style="40" customWidth="1"/>
    <col min="8454" max="8454" width="15.88671875" style="40" bestFit="1" customWidth="1"/>
    <col min="8455" max="8455" width="17.33203125" style="40" customWidth="1"/>
    <col min="8456" max="8456" width="16.6640625" style="40" customWidth="1"/>
    <col min="8457" max="8457" width="11.44140625" style="40"/>
    <col min="8458" max="8458" width="16.33203125" style="40" bestFit="1" customWidth="1"/>
    <col min="8459" max="8459" width="21.6640625" style="40" bestFit="1" customWidth="1"/>
    <col min="8460" max="8704" width="11.44140625" style="40"/>
    <col min="8705" max="8706" width="4.33203125" style="40" customWidth="1"/>
    <col min="8707" max="8707" width="5.5546875" style="40" customWidth="1"/>
    <col min="8708" max="8708" width="5.33203125" style="40" customWidth="1"/>
    <col min="8709" max="8709" width="44.6640625" style="40" customWidth="1"/>
    <col min="8710" max="8710" width="15.88671875" style="40" bestFit="1" customWidth="1"/>
    <col min="8711" max="8711" width="17.33203125" style="40" customWidth="1"/>
    <col min="8712" max="8712" width="16.6640625" style="40" customWidth="1"/>
    <col min="8713" max="8713" width="11.44140625" style="40"/>
    <col min="8714" max="8714" width="16.33203125" style="40" bestFit="1" customWidth="1"/>
    <col min="8715" max="8715" width="21.6640625" style="40" bestFit="1" customWidth="1"/>
    <col min="8716" max="8960" width="11.44140625" style="40"/>
    <col min="8961" max="8962" width="4.33203125" style="40" customWidth="1"/>
    <col min="8963" max="8963" width="5.5546875" style="40" customWidth="1"/>
    <col min="8964" max="8964" width="5.33203125" style="40" customWidth="1"/>
    <col min="8965" max="8965" width="44.6640625" style="40" customWidth="1"/>
    <col min="8966" max="8966" width="15.88671875" style="40" bestFit="1" customWidth="1"/>
    <col min="8967" max="8967" width="17.33203125" style="40" customWidth="1"/>
    <col min="8968" max="8968" width="16.6640625" style="40" customWidth="1"/>
    <col min="8969" max="8969" width="11.44140625" style="40"/>
    <col min="8970" max="8970" width="16.33203125" style="40" bestFit="1" customWidth="1"/>
    <col min="8971" max="8971" width="21.6640625" style="40" bestFit="1" customWidth="1"/>
    <col min="8972" max="9216" width="11.44140625" style="40"/>
    <col min="9217" max="9218" width="4.33203125" style="40" customWidth="1"/>
    <col min="9219" max="9219" width="5.5546875" style="40" customWidth="1"/>
    <col min="9220" max="9220" width="5.33203125" style="40" customWidth="1"/>
    <col min="9221" max="9221" width="44.6640625" style="40" customWidth="1"/>
    <col min="9222" max="9222" width="15.88671875" style="40" bestFit="1" customWidth="1"/>
    <col min="9223" max="9223" width="17.33203125" style="40" customWidth="1"/>
    <col min="9224" max="9224" width="16.6640625" style="40" customWidth="1"/>
    <col min="9225" max="9225" width="11.44140625" style="40"/>
    <col min="9226" max="9226" width="16.33203125" style="40" bestFit="1" customWidth="1"/>
    <col min="9227" max="9227" width="21.6640625" style="40" bestFit="1" customWidth="1"/>
    <col min="9228" max="9472" width="11.44140625" style="40"/>
    <col min="9473" max="9474" width="4.33203125" style="40" customWidth="1"/>
    <col min="9475" max="9475" width="5.5546875" style="40" customWidth="1"/>
    <col min="9476" max="9476" width="5.33203125" style="40" customWidth="1"/>
    <col min="9477" max="9477" width="44.6640625" style="40" customWidth="1"/>
    <col min="9478" max="9478" width="15.88671875" style="40" bestFit="1" customWidth="1"/>
    <col min="9479" max="9479" width="17.33203125" style="40" customWidth="1"/>
    <col min="9480" max="9480" width="16.6640625" style="40" customWidth="1"/>
    <col min="9481" max="9481" width="11.44140625" style="40"/>
    <col min="9482" max="9482" width="16.33203125" style="40" bestFit="1" customWidth="1"/>
    <col min="9483" max="9483" width="21.6640625" style="40" bestFit="1" customWidth="1"/>
    <col min="9484" max="9728" width="11.44140625" style="40"/>
    <col min="9729" max="9730" width="4.33203125" style="40" customWidth="1"/>
    <col min="9731" max="9731" width="5.5546875" style="40" customWidth="1"/>
    <col min="9732" max="9732" width="5.33203125" style="40" customWidth="1"/>
    <col min="9733" max="9733" width="44.6640625" style="40" customWidth="1"/>
    <col min="9734" max="9734" width="15.88671875" style="40" bestFit="1" customWidth="1"/>
    <col min="9735" max="9735" width="17.33203125" style="40" customWidth="1"/>
    <col min="9736" max="9736" width="16.6640625" style="40" customWidth="1"/>
    <col min="9737" max="9737" width="11.44140625" style="40"/>
    <col min="9738" max="9738" width="16.33203125" style="40" bestFit="1" customWidth="1"/>
    <col min="9739" max="9739" width="21.6640625" style="40" bestFit="1" customWidth="1"/>
    <col min="9740" max="9984" width="11.44140625" style="40"/>
    <col min="9985" max="9986" width="4.33203125" style="40" customWidth="1"/>
    <col min="9987" max="9987" width="5.5546875" style="40" customWidth="1"/>
    <col min="9988" max="9988" width="5.33203125" style="40" customWidth="1"/>
    <col min="9989" max="9989" width="44.6640625" style="40" customWidth="1"/>
    <col min="9990" max="9990" width="15.88671875" style="40" bestFit="1" customWidth="1"/>
    <col min="9991" max="9991" width="17.33203125" style="40" customWidth="1"/>
    <col min="9992" max="9992" width="16.6640625" style="40" customWidth="1"/>
    <col min="9993" max="9993" width="11.44140625" style="40"/>
    <col min="9994" max="9994" width="16.33203125" style="40" bestFit="1" customWidth="1"/>
    <col min="9995" max="9995" width="21.6640625" style="40" bestFit="1" customWidth="1"/>
    <col min="9996" max="10240" width="11.44140625" style="40"/>
    <col min="10241" max="10242" width="4.33203125" style="40" customWidth="1"/>
    <col min="10243" max="10243" width="5.5546875" style="40" customWidth="1"/>
    <col min="10244" max="10244" width="5.33203125" style="40" customWidth="1"/>
    <col min="10245" max="10245" width="44.6640625" style="40" customWidth="1"/>
    <col min="10246" max="10246" width="15.88671875" style="40" bestFit="1" customWidth="1"/>
    <col min="10247" max="10247" width="17.33203125" style="40" customWidth="1"/>
    <col min="10248" max="10248" width="16.6640625" style="40" customWidth="1"/>
    <col min="10249" max="10249" width="11.44140625" style="40"/>
    <col min="10250" max="10250" width="16.33203125" style="40" bestFit="1" customWidth="1"/>
    <col min="10251" max="10251" width="21.6640625" style="40" bestFit="1" customWidth="1"/>
    <col min="10252" max="10496" width="11.44140625" style="40"/>
    <col min="10497" max="10498" width="4.33203125" style="40" customWidth="1"/>
    <col min="10499" max="10499" width="5.5546875" style="40" customWidth="1"/>
    <col min="10500" max="10500" width="5.33203125" style="40" customWidth="1"/>
    <col min="10501" max="10501" width="44.6640625" style="40" customWidth="1"/>
    <col min="10502" max="10502" width="15.88671875" style="40" bestFit="1" customWidth="1"/>
    <col min="10503" max="10503" width="17.33203125" style="40" customWidth="1"/>
    <col min="10504" max="10504" width="16.6640625" style="40" customWidth="1"/>
    <col min="10505" max="10505" width="11.44140625" style="40"/>
    <col min="10506" max="10506" width="16.33203125" style="40" bestFit="1" customWidth="1"/>
    <col min="10507" max="10507" width="21.6640625" style="40" bestFit="1" customWidth="1"/>
    <col min="10508" max="10752" width="11.44140625" style="40"/>
    <col min="10753" max="10754" width="4.33203125" style="40" customWidth="1"/>
    <col min="10755" max="10755" width="5.5546875" style="40" customWidth="1"/>
    <col min="10756" max="10756" width="5.33203125" style="40" customWidth="1"/>
    <col min="10757" max="10757" width="44.6640625" style="40" customWidth="1"/>
    <col min="10758" max="10758" width="15.88671875" style="40" bestFit="1" customWidth="1"/>
    <col min="10759" max="10759" width="17.33203125" style="40" customWidth="1"/>
    <col min="10760" max="10760" width="16.6640625" style="40" customWidth="1"/>
    <col min="10761" max="10761" width="11.44140625" style="40"/>
    <col min="10762" max="10762" width="16.33203125" style="40" bestFit="1" customWidth="1"/>
    <col min="10763" max="10763" width="21.6640625" style="40" bestFit="1" customWidth="1"/>
    <col min="10764" max="11008" width="11.44140625" style="40"/>
    <col min="11009" max="11010" width="4.33203125" style="40" customWidth="1"/>
    <col min="11011" max="11011" width="5.5546875" style="40" customWidth="1"/>
    <col min="11012" max="11012" width="5.33203125" style="40" customWidth="1"/>
    <col min="11013" max="11013" width="44.6640625" style="40" customWidth="1"/>
    <col min="11014" max="11014" width="15.88671875" style="40" bestFit="1" customWidth="1"/>
    <col min="11015" max="11015" width="17.33203125" style="40" customWidth="1"/>
    <col min="11016" max="11016" width="16.6640625" style="40" customWidth="1"/>
    <col min="11017" max="11017" width="11.44140625" style="40"/>
    <col min="11018" max="11018" width="16.33203125" style="40" bestFit="1" customWidth="1"/>
    <col min="11019" max="11019" width="21.6640625" style="40" bestFit="1" customWidth="1"/>
    <col min="11020" max="11264" width="11.44140625" style="40"/>
    <col min="11265" max="11266" width="4.33203125" style="40" customWidth="1"/>
    <col min="11267" max="11267" width="5.5546875" style="40" customWidth="1"/>
    <col min="11268" max="11268" width="5.33203125" style="40" customWidth="1"/>
    <col min="11269" max="11269" width="44.6640625" style="40" customWidth="1"/>
    <col min="11270" max="11270" width="15.88671875" style="40" bestFit="1" customWidth="1"/>
    <col min="11271" max="11271" width="17.33203125" style="40" customWidth="1"/>
    <col min="11272" max="11272" width="16.6640625" style="40" customWidth="1"/>
    <col min="11273" max="11273" width="11.44140625" style="40"/>
    <col min="11274" max="11274" width="16.33203125" style="40" bestFit="1" customWidth="1"/>
    <col min="11275" max="11275" width="21.6640625" style="40" bestFit="1" customWidth="1"/>
    <col min="11276" max="11520" width="11.44140625" style="40"/>
    <col min="11521" max="11522" width="4.33203125" style="40" customWidth="1"/>
    <col min="11523" max="11523" width="5.5546875" style="40" customWidth="1"/>
    <col min="11524" max="11524" width="5.33203125" style="40" customWidth="1"/>
    <col min="11525" max="11525" width="44.6640625" style="40" customWidth="1"/>
    <col min="11526" max="11526" width="15.88671875" style="40" bestFit="1" customWidth="1"/>
    <col min="11527" max="11527" width="17.33203125" style="40" customWidth="1"/>
    <col min="11528" max="11528" width="16.6640625" style="40" customWidth="1"/>
    <col min="11529" max="11529" width="11.44140625" style="40"/>
    <col min="11530" max="11530" width="16.33203125" style="40" bestFit="1" customWidth="1"/>
    <col min="11531" max="11531" width="21.6640625" style="40" bestFit="1" customWidth="1"/>
    <col min="11532" max="11776" width="11.44140625" style="40"/>
    <col min="11777" max="11778" width="4.33203125" style="40" customWidth="1"/>
    <col min="11779" max="11779" width="5.5546875" style="40" customWidth="1"/>
    <col min="11780" max="11780" width="5.33203125" style="40" customWidth="1"/>
    <col min="11781" max="11781" width="44.6640625" style="40" customWidth="1"/>
    <col min="11782" max="11782" width="15.88671875" style="40" bestFit="1" customWidth="1"/>
    <col min="11783" max="11783" width="17.33203125" style="40" customWidth="1"/>
    <col min="11784" max="11784" width="16.6640625" style="40" customWidth="1"/>
    <col min="11785" max="11785" width="11.44140625" style="40"/>
    <col min="11786" max="11786" width="16.33203125" style="40" bestFit="1" customWidth="1"/>
    <col min="11787" max="11787" width="21.6640625" style="40" bestFit="1" customWidth="1"/>
    <col min="11788" max="12032" width="11.44140625" style="40"/>
    <col min="12033" max="12034" width="4.33203125" style="40" customWidth="1"/>
    <col min="12035" max="12035" width="5.5546875" style="40" customWidth="1"/>
    <col min="12036" max="12036" width="5.33203125" style="40" customWidth="1"/>
    <col min="12037" max="12037" width="44.6640625" style="40" customWidth="1"/>
    <col min="12038" max="12038" width="15.88671875" style="40" bestFit="1" customWidth="1"/>
    <col min="12039" max="12039" width="17.33203125" style="40" customWidth="1"/>
    <col min="12040" max="12040" width="16.6640625" style="40" customWidth="1"/>
    <col min="12041" max="12041" width="11.44140625" style="40"/>
    <col min="12042" max="12042" width="16.33203125" style="40" bestFit="1" customWidth="1"/>
    <col min="12043" max="12043" width="21.6640625" style="40" bestFit="1" customWidth="1"/>
    <col min="12044" max="12288" width="11.44140625" style="40"/>
    <col min="12289" max="12290" width="4.33203125" style="40" customWidth="1"/>
    <col min="12291" max="12291" width="5.5546875" style="40" customWidth="1"/>
    <col min="12292" max="12292" width="5.33203125" style="40" customWidth="1"/>
    <col min="12293" max="12293" width="44.6640625" style="40" customWidth="1"/>
    <col min="12294" max="12294" width="15.88671875" style="40" bestFit="1" customWidth="1"/>
    <col min="12295" max="12295" width="17.33203125" style="40" customWidth="1"/>
    <col min="12296" max="12296" width="16.6640625" style="40" customWidth="1"/>
    <col min="12297" max="12297" width="11.44140625" style="40"/>
    <col min="12298" max="12298" width="16.33203125" style="40" bestFit="1" customWidth="1"/>
    <col min="12299" max="12299" width="21.6640625" style="40" bestFit="1" customWidth="1"/>
    <col min="12300" max="12544" width="11.44140625" style="40"/>
    <col min="12545" max="12546" width="4.33203125" style="40" customWidth="1"/>
    <col min="12547" max="12547" width="5.5546875" style="40" customWidth="1"/>
    <col min="12548" max="12548" width="5.33203125" style="40" customWidth="1"/>
    <col min="12549" max="12549" width="44.6640625" style="40" customWidth="1"/>
    <col min="12550" max="12550" width="15.88671875" style="40" bestFit="1" customWidth="1"/>
    <col min="12551" max="12551" width="17.33203125" style="40" customWidth="1"/>
    <col min="12552" max="12552" width="16.6640625" style="40" customWidth="1"/>
    <col min="12553" max="12553" width="11.44140625" style="40"/>
    <col min="12554" max="12554" width="16.33203125" style="40" bestFit="1" customWidth="1"/>
    <col min="12555" max="12555" width="21.6640625" style="40" bestFit="1" customWidth="1"/>
    <col min="12556" max="12800" width="11.44140625" style="40"/>
    <col min="12801" max="12802" width="4.33203125" style="40" customWidth="1"/>
    <col min="12803" max="12803" width="5.5546875" style="40" customWidth="1"/>
    <col min="12804" max="12804" width="5.33203125" style="40" customWidth="1"/>
    <col min="12805" max="12805" width="44.6640625" style="40" customWidth="1"/>
    <col min="12806" max="12806" width="15.88671875" style="40" bestFit="1" customWidth="1"/>
    <col min="12807" max="12807" width="17.33203125" style="40" customWidth="1"/>
    <col min="12808" max="12808" width="16.6640625" style="40" customWidth="1"/>
    <col min="12809" max="12809" width="11.44140625" style="40"/>
    <col min="12810" max="12810" width="16.33203125" style="40" bestFit="1" customWidth="1"/>
    <col min="12811" max="12811" width="21.6640625" style="40" bestFit="1" customWidth="1"/>
    <col min="12812" max="13056" width="11.44140625" style="40"/>
    <col min="13057" max="13058" width="4.33203125" style="40" customWidth="1"/>
    <col min="13059" max="13059" width="5.5546875" style="40" customWidth="1"/>
    <col min="13060" max="13060" width="5.33203125" style="40" customWidth="1"/>
    <col min="13061" max="13061" width="44.6640625" style="40" customWidth="1"/>
    <col min="13062" max="13062" width="15.88671875" style="40" bestFit="1" customWidth="1"/>
    <col min="13063" max="13063" width="17.33203125" style="40" customWidth="1"/>
    <col min="13064" max="13064" width="16.6640625" style="40" customWidth="1"/>
    <col min="13065" max="13065" width="11.44140625" style="40"/>
    <col min="13066" max="13066" width="16.33203125" style="40" bestFit="1" customWidth="1"/>
    <col min="13067" max="13067" width="21.6640625" style="40" bestFit="1" customWidth="1"/>
    <col min="13068" max="13312" width="11.44140625" style="40"/>
    <col min="13313" max="13314" width="4.33203125" style="40" customWidth="1"/>
    <col min="13315" max="13315" width="5.5546875" style="40" customWidth="1"/>
    <col min="13316" max="13316" width="5.33203125" style="40" customWidth="1"/>
    <col min="13317" max="13317" width="44.6640625" style="40" customWidth="1"/>
    <col min="13318" max="13318" width="15.88671875" style="40" bestFit="1" customWidth="1"/>
    <col min="13319" max="13319" width="17.33203125" style="40" customWidth="1"/>
    <col min="13320" max="13320" width="16.6640625" style="40" customWidth="1"/>
    <col min="13321" max="13321" width="11.44140625" style="40"/>
    <col min="13322" max="13322" width="16.33203125" style="40" bestFit="1" customWidth="1"/>
    <col min="13323" max="13323" width="21.6640625" style="40" bestFit="1" customWidth="1"/>
    <col min="13324" max="13568" width="11.44140625" style="40"/>
    <col min="13569" max="13570" width="4.33203125" style="40" customWidth="1"/>
    <col min="13571" max="13571" width="5.5546875" style="40" customWidth="1"/>
    <col min="13572" max="13572" width="5.33203125" style="40" customWidth="1"/>
    <col min="13573" max="13573" width="44.6640625" style="40" customWidth="1"/>
    <col min="13574" max="13574" width="15.88671875" style="40" bestFit="1" customWidth="1"/>
    <col min="13575" max="13575" width="17.33203125" style="40" customWidth="1"/>
    <col min="13576" max="13576" width="16.6640625" style="40" customWidth="1"/>
    <col min="13577" max="13577" width="11.44140625" style="40"/>
    <col min="13578" max="13578" width="16.33203125" style="40" bestFit="1" customWidth="1"/>
    <col min="13579" max="13579" width="21.6640625" style="40" bestFit="1" customWidth="1"/>
    <col min="13580" max="13824" width="11.44140625" style="40"/>
    <col min="13825" max="13826" width="4.33203125" style="40" customWidth="1"/>
    <col min="13827" max="13827" width="5.5546875" style="40" customWidth="1"/>
    <col min="13828" max="13828" width="5.33203125" style="40" customWidth="1"/>
    <col min="13829" max="13829" width="44.6640625" style="40" customWidth="1"/>
    <col min="13830" max="13830" width="15.88671875" style="40" bestFit="1" customWidth="1"/>
    <col min="13831" max="13831" width="17.33203125" style="40" customWidth="1"/>
    <col min="13832" max="13832" width="16.6640625" style="40" customWidth="1"/>
    <col min="13833" max="13833" width="11.44140625" style="40"/>
    <col min="13834" max="13834" width="16.33203125" style="40" bestFit="1" customWidth="1"/>
    <col min="13835" max="13835" width="21.6640625" style="40" bestFit="1" customWidth="1"/>
    <col min="13836" max="14080" width="11.44140625" style="40"/>
    <col min="14081" max="14082" width="4.33203125" style="40" customWidth="1"/>
    <col min="14083" max="14083" width="5.5546875" style="40" customWidth="1"/>
    <col min="14084" max="14084" width="5.33203125" style="40" customWidth="1"/>
    <col min="14085" max="14085" width="44.6640625" style="40" customWidth="1"/>
    <col min="14086" max="14086" width="15.88671875" style="40" bestFit="1" customWidth="1"/>
    <col min="14087" max="14087" width="17.33203125" style="40" customWidth="1"/>
    <col min="14088" max="14088" width="16.6640625" style="40" customWidth="1"/>
    <col min="14089" max="14089" width="11.44140625" style="40"/>
    <col min="14090" max="14090" width="16.33203125" style="40" bestFit="1" customWidth="1"/>
    <col min="14091" max="14091" width="21.6640625" style="40" bestFit="1" customWidth="1"/>
    <col min="14092" max="14336" width="11.44140625" style="40"/>
    <col min="14337" max="14338" width="4.33203125" style="40" customWidth="1"/>
    <col min="14339" max="14339" width="5.5546875" style="40" customWidth="1"/>
    <col min="14340" max="14340" width="5.33203125" style="40" customWidth="1"/>
    <col min="14341" max="14341" width="44.6640625" style="40" customWidth="1"/>
    <col min="14342" max="14342" width="15.88671875" style="40" bestFit="1" customWidth="1"/>
    <col min="14343" max="14343" width="17.33203125" style="40" customWidth="1"/>
    <col min="14344" max="14344" width="16.6640625" style="40" customWidth="1"/>
    <col min="14345" max="14345" width="11.44140625" style="40"/>
    <col min="14346" max="14346" width="16.33203125" style="40" bestFit="1" customWidth="1"/>
    <col min="14347" max="14347" width="21.6640625" style="40" bestFit="1" customWidth="1"/>
    <col min="14348" max="14592" width="11.44140625" style="40"/>
    <col min="14593" max="14594" width="4.33203125" style="40" customWidth="1"/>
    <col min="14595" max="14595" width="5.5546875" style="40" customWidth="1"/>
    <col min="14596" max="14596" width="5.33203125" style="40" customWidth="1"/>
    <col min="14597" max="14597" width="44.6640625" style="40" customWidth="1"/>
    <col min="14598" max="14598" width="15.88671875" style="40" bestFit="1" customWidth="1"/>
    <col min="14599" max="14599" width="17.33203125" style="40" customWidth="1"/>
    <col min="14600" max="14600" width="16.6640625" style="40" customWidth="1"/>
    <col min="14601" max="14601" width="11.44140625" style="40"/>
    <col min="14602" max="14602" width="16.33203125" style="40" bestFit="1" customWidth="1"/>
    <col min="14603" max="14603" width="21.6640625" style="40" bestFit="1" customWidth="1"/>
    <col min="14604" max="14848" width="11.44140625" style="40"/>
    <col min="14849" max="14850" width="4.33203125" style="40" customWidth="1"/>
    <col min="14851" max="14851" width="5.5546875" style="40" customWidth="1"/>
    <col min="14852" max="14852" width="5.33203125" style="40" customWidth="1"/>
    <col min="14853" max="14853" width="44.6640625" style="40" customWidth="1"/>
    <col min="14854" max="14854" width="15.88671875" style="40" bestFit="1" customWidth="1"/>
    <col min="14855" max="14855" width="17.33203125" style="40" customWidth="1"/>
    <col min="14856" max="14856" width="16.6640625" style="40" customWidth="1"/>
    <col min="14857" max="14857" width="11.44140625" style="40"/>
    <col min="14858" max="14858" width="16.33203125" style="40" bestFit="1" customWidth="1"/>
    <col min="14859" max="14859" width="21.6640625" style="40" bestFit="1" customWidth="1"/>
    <col min="14860" max="15104" width="11.44140625" style="40"/>
    <col min="15105" max="15106" width="4.33203125" style="40" customWidth="1"/>
    <col min="15107" max="15107" width="5.5546875" style="40" customWidth="1"/>
    <col min="15108" max="15108" width="5.33203125" style="40" customWidth="1"/>
    <col min="15109" max="15109" width="44.6640625" style="40" customWidth="1"/>
    <col min="15110" max="15110" width="15.88671875" style="40" bestFit="1" customWidth="1"/>
    <col min="15111" max="15111" width="17.33203125" style="40" customWidth="1"/>
    <col min="15112" max="15112" width="16.6640625" style="40" customWidth="1"/>
    <col min="15113" max="15113" width="11.44140625" style="40"/>
    <col min="15114" max="15114" width="16.33203125" style="40" bestFit="1" customWidth="1"/>
    <col min="15115" max="15115" width="21.6640625" style="40" bestFit="1" customWidth="1"/>
    <col min="15116" max="15360" width="11.44140625" style="40"/>
    <col min="15361" max="15362" width="4.33203125" style="40" customWidth="1"/>
    <col min="15363" max="15363" width="5.5546875" style="40" customWidth="1"/>
    <col min="15364" max="15364" width="5.33203125" style="40" customWidth="1"/>
    <col min="15365" max="15365" width="44.6640625" style="40" customWidth="1"/>
    <col min="15366" max="15366" width="15.88671875" style="40" bestFit="1" customWidth="1"/>
    <col min="15367" max="15367" width="17.33203125" style="40" customWidth="1"/>
    <col min="15368" max="15368" width="16.6640625" style="40" customWidth="1"/>
    <col min="15369" max="15369" width="11.44140625" style="40"/>
    <col min="15370" max="15370" width="16.33203125" style="40" bestFit="1" customWidth="1"/>
    <col min="15371" max="15371" width="21.6640625" style="40" bestFit="1" customWidth="1"/>
    <col min="15372" max="15616" width="11.44140625" style="40"/>
    <col min="15617" max="15618" width="4.33203125" style="40" customWidth="1"/>
    <col min="15619" max="15619" width="5.5546875" style="40" customWidth="1"/>
    <col min="15620" max="15620" width="5.33203125" style="40" customWidth="1"/>
    <col min="15621" max="15621" width="44.6640625" style="40" customWidth="1"/>
    <col min="15622" max="15622" width="15.88671875" style="40" bestFit="1" customWidth="1"/>
    <col min="15623" max="15623" width="17.33203125" style="40" customWidth="1"/>
    <col min="15624" max="15624" width="16.6640625" style="40" customWidth="1"/>
    <col min="15625" max="15625" width="11.44140625" style="40"/>
    <col min="15626" max="15626" width="16.33203125" style="40" bestFit="1" customWidth="1"/>
    <col min="15627" max="15627" width="21.6640625" style="40" bestFit="1" customWidth="1"/>
    <col min="15628" max="15872" width="11.44140625" style="40"/>
    <col min="15873" max="15874" width="4.33203125" style="40" customWidth="1"/>
    <col min="15875" max="15875" width="5.5546875" style="40" customWidth="1"/>
    <col min="15876" max="15876" width="5.33203125" style="40" customWidth="1"/>
    <col min="15877" max="15877" width="44.6640625" style="40" customWidth="1"/>
    <col min="15878" max="15878" width="15.88671875" style="40" bestFit="1" customWidth="1"/>
    <col min="15879" max="15879" width="17.33203125" style="40" customWidth="1"/>
    <col min="15880" max="15880" width="16.6640625" style="40" customWidth="1"/>
    <col min="15881" max="15881" width="11.44140625" style="40"/>
    <col min="15882" max="15882" width="16.33203125" style="40" bestFit="1" customWidth="1"/>
    <col min="15883" max="15883" width="21.6640625" style="40" bestFit="1" customWidth="1"/>
    <col min="15884" max="16128" width="11.44140625" style="40"/>
    <col min="16129" max="16130" width="4.33203125" style="40" customWidth="1"/>
    <col min="16131" max="16131" width="5.5546875" style="40" customWidth="1"/>
    <col min="16132" max="16132" width="5.33203125" style="40" customWidth="1"/>
    <col min="16133" max="16133" width="44.6640625" style="40" customWidth="1"/>
    <col min="16134" max="16134" width="15.88671875" style="40" bestFit="1" customWidth="1"/>
    <col min="16135" max="16135" width="17.33203125" style="40" customWidth="1"/>
    <col min="16136" max="16136" width="16.6640625" style="40" customWidth="1"/>
    <col min="16137" max="16137" width="11.44140625" style="40"/>
    <col min="16138" max="16138" width="16.33203125" style="40" bestFit="1" customWidth="1"/>
    <col min="16139" max="16139" width="21.6640625" style="40" bestFit="1" customWidth="1"/>
    <col min="16140" max="16384" width="11.44140625" style="40"/>
  </cols>
  <sheetData>
    <row r="2" spans="1:10" ht="13.8">
      <c r="A2" s="295"/>
      <c r="B2" s="295"/>
      <c r="C2" s="295"/>
      <c r="D2" s="295"/>
      <c r="E2" s="295"/>
      <c r="F2" s="295"/>
      <c r="G2" s="295"/>
      <c r="H2" s="295"/>
    </row>
    <row r="3" spans="1:10" ht="48" customHeight="1">
      <c r="A3" s="296" t="s">
        <v>536</v>
      </c>
      <c r="B3" s="296"/>
      <c r="C3" s="296"/>
      <c r="D3" s="296"/>
      <c r="E3" s="296"/>
      <c r="F3" s="296"/>
      <c r="G3" s="296"/>
      <c r="H3" s="296"/>
    </row>
    <row r="4" spans="1:10" s="102" customFormat="1" ht="26.25" customHeight="1">
      <c r="A4" s="296" t="s">
        <v>35</v>
      </c>
      <c r="B4" s="296"/>
      <c r="C4" s="296"/>
      <c r="D4" s="296"/>
      <c r="E4" s="296"/>
      <c r="F4" s="296"/>
      <c r="G4" s="297"/>
      <c r="H4" s="297"/>
    </row>
    <row r="5" spans="1:10" ht="15.75" customHeight="1">
      <c r="A5" s="103"/>
      <c r="B5" s="104"/>
      <c r="C5" s="104"/>
      <c r="D5" s="104"/>
      <c r="E5" s="104"/>
    </row>
    <row r="6" spans="1:10" s="20" customFormat="1" ht="52.8">
      <c r="A6" s="224"/>
      <c r="B6" s="225"/>
      <c r="C6" s="225"/>
      <c r="D6" s="226"/>
      <c r="E6" s="227"/>
      <c r="F6" s="109" t="s">
        <v>474</v>
      </c>
      <c r="G6" s="109" t="s">
        <v>476</v>
      </c>
      <c r="H6" s="109" t="s">
        <v>477</v>
      </c>
      <c r="I6" s="110"/>
    </row>
    <row r="7" spans="1:10" ht="27.75" customHeight="1">
      <c r="A7" s="298" t="s">
        <v>36</v>
      </c>
      <c r="B7" s="299"/>
      <c r="C7" s="299"/>
      <c r="D7" s="299"/>
      <c r="E7" s="300"/>
      <c r="F7" s="111">
        <f>+F8+F9</f>
        <v>6825010</v>
      </c>
      <c r="G7" s="111">
        <f>+G8+G9</f>
        <v>301240</v>
      </c>
      <c r="H7" s="111">
        <f>+H8+H9</f>
        <v>7126250</v>
      </c>
      <c r="I7" s="112"/>
    </row>
    <row r="8" spans="1:10" ht="22.5" customHeight="1">
      <c r="A8" s="290" t="s">
        <v>0</v>
      </c>
      <c r="B8" s="291"/>
      <c r="C8" s="291"/>
      <c r="D8" s="291"/>
      <c r="E8" s="301"/>
      <c r="F8" s="113">
        <v>6823710</v>
      </c>
      <c r="G8" s="113">
        <f>H8-F8</f>
        <v>301240</v>
      </c>
      <c r="H8" s="113">
        <v>7124950</v>
      </c>
    </row>
    <row r="9" spans="1:10" ht="22.5" customHeight="1">
      <c r="A9" s="302" t="s">
        <v>294</v>
      </c>
      <c r="B9" s="301"/>
      <c r="C9" s="301"/>
      <c r="D9" s="301"/>
      <c r="E9" s="301"/>
      <c r="F9" s="113">
        <v>1300</v>
      </c>
      <c r="G9" s="113">
        <f>H9-F9</f>
        <v>0</v>
      </c>
      <c r="H9" s="113">
        <v>1300</v>
      </c>
    </row>
    <row r="10" spans="1:10" ht="22.5" customHeight="1">
      <c r="A10" s="114" t="s">
        <v>37</v>
      </c>
      <c r="B10" s="115"/>
      <c r="C10" s="115"/>
      <c r="D10" s="115"/>
      <c r="E10" s="115"/>
      <c r="F10" s="111">
        <f>+F11+F12</f>
        <v>6825010</v>
      </c>
      <c r="G10" s="111">
        <f>+G11+G12</f>
        <v>642717</v>
      </c>
      <c r="H10" s="111">
        <f>+H11+H12</f>
        <v>7467727</v>
      </c>
    </row>
    <row r="11" spans="1:10" ht="22.5" customHeight="1">
      <c r="A11" s="303" t="s">
        <v>1</v>
      </c>
      <c r="B11" s="291"/>
      <c r="C11" s="291"/>
      <c r="D11" s="291"/>
      <c r="E11" s="304"/>
      <c r="F11" s="113">
        <v>6705910</v>
      </c>
      <c r="G11" s="113">
        <f>H11-F11</f>
        <v>577080</v>
      </c>
      <c r="H11" s="113">
        <v>7282990</v>
      </c>
      <c r="I11" s="28"/>
      <c r="J11" s="28"/>
    </row>
    <row r="12" spans="1:10" ht="22.5" customHeight="1">
      <c r="A12" s="305" t="s">
        <v>330</v>
      </c>
      <c r="B12" s="301"/>
      <c r="C12" s="301"/>
      <c r="D12" s="301"/>
      <c r="E12" s="301"/>
      <c r="F12" s="116">
        <v>119100</v>
      </c>
      <c r="G12" s="113">
        <f>H12-F12</f>
        <v>65637</v>
      </c>
      <c r="H12" s="116">
        <v>184737</v>
      </c>
      <c r="I12" s="28"/>
      <c r="J12" s="28"/>
    </row>
    <row r="13" spans="1:10" ht="22.5" customHeight="1">
      <c r="A13" s="306" t="s">
        <v>2</v>
      </c>
      <c r="B13" s="299"/>
      <c r="C13" s="299"/>
      <c r="D13" s="299"/>
      <c r="E13" s="299"/>
      <c r="F13" s="117">
        <f>+F7-F10</f>
        <v>0</v>
      </c>
      <c r="G13" s="117">
        <f>+G7-G10</f>
        <v>-341477</v>
      </c>
      <c r="H13" s="117">
        <f>+H7-H10</f>
        <v>-341477</v>
      </c>
      <c r="J13" s="28"/>
    </row>
    <row r="14" spans="1:10" ht="25.5" customHeight="1">
      <c r="A14" s="296"/>
      <c r="B14" s="288"/>
      <c r="C14" s="288"/>
      <c r="D14" s="288"/>
      <c r="E14" s="288"/>
      <c r="F14" s="289"/>
      <c r="G14" s="289"/>
      <c r="H14" s="289"/>
    </row>
    <row r="15" spans="1:10" ht="27.75" customHeight="1">
      <c r="A15" s="105"/>
      <c r="B15" s="106"/>
      <c r="C15" s="106"/>
      <c r="D15" s="107"/>
      <c r="E15" s="108"/>
      <c r="F15" s="109" t="s">
        <v>474</v>
      </c>
      <c r="G15" s="109" t="s">
        <v>476</v>
      </c>
      <c r="H15" s="109" t="s">
        <v>477</v>
      </c>
      <c r="J15" s="28"/>
    </row>
    <row r="16" spans="1:10" ht="30.75" customHeight="1">
      <c r="A16" s="307" t="s">
        <v>331</v>
      </c>
      <c r="B16" s="308"/>
      <c r="C16" s="308"/>
      <c r="D16" s="308"/>
      <c r="E16" s="309"/>
      <c r="F16" s="118"/>
      <c r="G16" s="118">
        <v>341477</v>
      </c>
      <c r="H16" s="119">
        <v>341477</v>
      </c>
      <c r="J16" s="28"/>
    </row>
    <row r="17" spans="1:11" s="20" customFormat="1" ht="34.5" customHeight="1">
      <c r="A17" s="292" t="s">
        <v>332</v>
      </c>
      <c r="B17" s="293"/>
      <c r="C17" s="293"/>
      <c r="D17" s="293"/>
      <c r="E17" s="294"/>
      <c r="F17" s="228"/>
      <c r="G17" s="228">
        <v>341477</v>
      </c>
      <c r="H17" s="229">
        <v>341477</v>
      </c>
      <c r="J17" s="230"/>
    </row>
    <row r="18" spans="1:11" s="120" customFormat="1" ht="25.5" customHeight="1">
      <c r="A18" s="287"/>
      <c r="B18" s="288"/>
      <c r="C18" s="288"/>
      <c r="D18" s="288"/>
      <c r="E18" s="288"/>
      <c r="F18" s="289"/>
      <c r="G18" s="289"/>
      <c r="H18" s="289"/>
      <c r="J18" s="121"/>
    </row>
    <row r="19" spans="1:11" s="120" customFormat="1" ht="27.75" customHeight="1">
      <c r="A19" s="105"/>
      <c r="B19" s="106"/>
      <c r="C19" s="106"/>
      <c r="D19" s="107"/>
      <c r="E19" s="108"/>
      <c r="F19" s="109" t="s">
        <v>474</v>
      </c>
      <c r="G19" s="109" t="s">
        <v>476</v>
      </c>
      <c r="H19" s="109" t="s">
        <v>477</v>
      </c>
      <c r="J19" s="121"/>
      <c r="K19" s="121"/>
    </row>
    <row r="20" spans="1:11" s="120" customFormat="1" ht="22.5" customHeight="1">
      <c r="A20" s="290" t="s">
        <v>3</v>
      </c>
      <c r="B20" s="291"/>
      <c r="C20" s="291"/>
      <c r="D20" s="291"/>
      <c r="E20" s="291"/>
      <c r="F20" s="116"/>
      <c r="G20" s="116"/>
      <c r="H20" s="116"/>
      <c r="J20" s="121"/>
    </row>
    <row r="21" spans="1:11" s="120" customFormat="1" ht="33.75" customHeight="1">
      <c r="A21" s="290" t="s">
        <v>4</v>
      </c>
      <c r="B21" s="291"/>
      <c r="C21" s="291"/>
      <c r="D21" s="291"/>
      <c r="E21" s="291"/>
      <c r="F21" s="116"/>
      <c r="G21" s="116"/>
      <c r="H21" s="116"/>
    </row>
    <row r="22" spans="1:11" s="120" customFormat="1" ht="22.5" customHeight="1">
      <c r="A22" s="306" t="s">
        <v>5</v>
      </c>
      <c r="B22" s="299"/>
      <c r="C22" s="299"/>
      <c r="D22" s="299"/>
      <c r="E22" s="299"/>
      <c r="F22" s="111">
        <f>F20-F21</f>
        <v>0</v>
      </c>
      <c r="G22" s="111">
        <f>G20-G21</f>
        <v>0</v>
      </c>
      <c r="H22" s="111">
        <f>H20-H21</f>
        <v>0</v>
      </c>
      <c r="J22" s="122"/>
      <c r="K22" s="121"/>
    </row>
    <row r="23" spans="1:11" s="120" customFormat="1" ht="25.5" customHeight="1">
      <c r="A23" s="287"/>
      <c r="B23" s="288"/>
      <c r="C23" s="288"/>
      <c r="D23" s="288"/>
      <c r="E23" s="288"/>
      <c r="F23" s="289"/>
      <c r="G23" s="289"/>
      <c r="H23" s="289"/>
    </row>
    <row r="24" spans="1:11" s="120" customFormat="1" ht="22.5" customHeight="1">
      <c r="A24" s="303" t="s">
        <v>6</v>
      </c>
      <c r="B24" s="291"/>
      <c r="C24" s="291"/>
      <c r="D24" s="291"/>
      <c r="E24" s="291"/>
      <c r="F24" s="116">
        <f>IF((F13+F17+F22)&lt;&gt;0,"NESLAGANJE ZBROJA",(F13+F17+F22))</f>
        <v>0</v>
      </c>
      <c r="G24" s="116">
        <f>IF((G13+G17+G22)&lt;&gt;0,"NESLAGANJE ZBROJA",(G13+G17+G22))</f>
        <v>0</v>
      </c>
      <c r="H24" s="116">
        <f>IF((H13+H17+H22)&lt;&gt;0,"NESLAGANJE ZBROJA",(H13+H17+H22))</f>
        <v>0</v>
      </c>
    </row>
    <row r="25" spans="1:11" s="120" customFormat="1" ht="18" customHeight="1">
      <c r="A25" s="123"/>
      <c r="B25" s="104"/>
      <c r="C25" s="104"/>
      <c r="D25" s="104"/>
      <c r="E25" s="104"/>
    </row>
    <row r="26" spans="1:11">
      <c r="E26" s="124"/>
    </row>
    <row r="30" spans="1:11">
      <c r="F30" s="28"/>
    </row>
    <row r="31" spans="1:11">
      <c r="F31" s="28"/>
    </row>
    <row r="32" spans="1:11">
      <c r="E32" s="125"/>
      <c r="F32" s="30"/>
    </row>
    <row r="33" spans="1:8">
      <c r="A33" s="278" t="s">
        <v>531</v>
      </c>
      <c r="E33" s="125"/>
      <c r="F33" s="28"/>
    </row>
    <row r="34" spans="1:8">
      <c r="A34" s="278" t="s">
        <v>532</v>
      </c>
      <c r="E34" s="125"/>
      <c r="F34" s="28"/>
    </row>
    <row r="35" spans="1:8">
      <c r="A35" s="276" t="s">
        <v>535</v>
      </c>
      <c r="E35" s="125"/>
      <c r="F35" s="28"/>
      <c r="G35" s="310" t="s">
        <v>533</v>
      </c>
      <c r="H35" s="310"/>
    </row>
    <row r="36" spans="1:8">
      <c r="E36" s="125"/>
      <c r="F36" s="28"/>
      <c r="G36" s="202"/>
      <c r="H36" s="202"/>
    </row>
    <row r="37" spans="1:8">
      <c r="E37" s="125"/>
      <c r="G37" s="311" t="s">
        <v>534</v>
      </c>
      <c r="H37" s="311"/>
    </row>
    <row r="42" spans="1:8">
      <c r="F42" s="28"/>
    </row>
    <row r="43" spans="1:8">
      <c r="F43" s="28"/>
    </row>
    <row r="44" spans="1:8">
      <c r="F44" s="28"/>
    </row>
  </sheetData>
  <mergeCells count="20">
    <mergeCell ref="A22:E22"/>
    <mergeCell ref="A23:H23"/>
    <mergeCell ref="A24:E24"/>
    <mergeCell ref="G35:H35"/>
    <mergeCell ref="G37:H37"/>
    <mergeCell ref="A18:H18"/>
    <mergeCell ref="A20:E20"/>
    <mergeCell ref="A21:E21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1"/>
  <sheetViews>
    <sheetView zoomScaleNormal="100" zoomScaleSheetLayoutView="90" workbookViewId="0">
      <selection activeCell="C27" sqref="C27"/>
    </sheetView>
  </sheetViews>
  <sheetFormatPr defaultColWidth="11.44140625" defaultRowHeight="13.2"/>
  <cols>
    <col min="1" max="1" width="16" style="20" customWidth="1"/>
    <col min="2" max="3" width="17.5546875" style="20" customWidth="1"/>
    <col min="4" max="4" width="17.5546875" style="32" customWidth="1"/>
    <col min="5" max="8" width="17.5546875" style="40" customWidth="1"/>
    <col min="9" max="9" width="18.88671875" style="40" customWidth="1"/>
    <col min="10" max="10" width="14.33203125" style="40" customWidth="1"/>
    <col min="11" max="11" width="7.88671875" style="40" customWidth="1"/>
    <col min="12" max="16384" width="11.44140625" style="40"/>
  </cols>
  <sheetData>
    <row r="1" spans="1:12" ht="24" customHeight="1">
      <c r="A1" s="314" t="s">
        <v>7</v>
      </c>
      <c r="B1" s="314"/>
      <c r="C1" s="314"/>
      <c r="D1" s="314"/>
      <c r="E1" s="314"/>
      <c r="F1" s="314"/>
      <c r="G1" s="314"/>
      <c r="H1" s="314"/>
    </row>
    <row r="2" spans="1:12" s="1" customFormat="1" ht="13.8" thickBot="1">
      <c r="A2" s="11"/>
      <c r="I2" s="12" t="s">
        <v>8</v>
      </c>
    </row>
    <row r="3" spans="1:12" s="1" customFormat="1" ht="27" thickBot="1">
      <c r="A3" s="39" t="s">
        <v>9</v>
      </c>
      <c r="B3" s="315" t="s">
        <v>296</v>
      </c>
      <c r="C3" s="315"/>
      <c r="D3" s="315"/>
      <c r="E3" s="315"/>
      <c r="F3" s="315"/>
      <c r="G3" s="315"/>
      <c r="H3" s="315"/>
      <c r="I3" s="316"/>
    </row>
    <row r="4" spans="1:12" s="1" customFormat="1" ht="66.599999999999994" thickBot="1">
      <c r="A4" s="145" t="s">
        <v>10</v>
      </c>
      <c r="B4" s="156" t="s">
        <v>11</v>
      </c>
      <c r="C4" s="157" t="s">
        <v>12</v>
      </c>
      <c r="D4" s="157" t="s">
        <v>13</v>
      </c>
      <c r="E4" s="157" t="s">
        <v>14</v>
      </c>
      <c r="F4" s="157" t="s">
        <v>15</v>
      </c>
      <c r="G4" s="157" t="s">
        <v>297</v>
      </c>
      <c r="H4" s="158" t="s">
        <v>16</v>
      </c>
      <c r="I4" s="159" t="s">
        <v>328</v>
      </c>
    </row>
    <row r="5" spans="1:12" s="1" customFormat="1">
      <c r="A5" s="146">
        <v>63612</v>
      </c>
      <c r="B5" s="14"/>
      <c r="C5" s="3"/>
      <c r="D5" s="4"/>
      <c r="E5" s="143">
        <v>3799000</v>
      </c>
      <c r="F5" s="5"/>
      <c r="G5" s="6"/>
      <c r="H5" s="6"/>
      <c r="I5" s="7"/>
    </row>
    <row r="6" spans="1:12" s="1" customFormat="1">
      <c r="A6" s="146">
        <v>64132</v>
      </c>
      <c r="B6" s="138"/>
      <c r="C6" s="15">
        <v>50</v>
      </c>
      <c r="D6" s="139"/>
      <c r="E6" s="144"/>
      <c r="F6" s="140"/>
      <c r="G6" s="141"/>
      <c r="H6" s="141"/>
      <c r="I6" s="142"/>
    </row>
    <row r="7" spans="1:12" s="1" customFormat="1">
      <c r="A7" s="146">
        <v>65264</v>
      </c>
      <c r="B7" s="14"/>
      <c r="C7" s="15"/>
      <c r="D7" s="15">
        <v>1500000</v>
      </c>
      <c r="F7" s="15"/>
      <c r="G7" s="16"/>
      <c r="H7" s="16"/>
      <c r="I7" s="17"/>
    </row>
    <row r="8" spans="1:12" s="1" customFormat="1">
      <c r="A8" s="146">
        <v>65269</v>
      </c>
      <c r="B8" s="240"/>
      <c r="C8" s="15"/>
      <c r="D8" s="15">
        <v>3000</v>
      </c>
      <c r="F8" s="15"/>
      <c r="G8" s="16"/>
      <c r="H8" s="16"/>
      <c r="I8" s="17"/>
    </row>
    <row r="9" spans="1:12" s="1" customFormat="1">
      <c r="A9" s="13">
        <v>66151</v>
      </c>
      <c r="C9" s="15">
        <v>10000</v>
      </c>
      <c r="D9" s="15"/>
      <c r="E9" s="15"/>
      <c r="F9" s="15"/>
      <c r="G9" s="16"/>
      <c r="H9" s="16"/>
      <c r="I9" s="17"/>
    </row>
    <row r="10" spans="1:12" s="1" customFormat="1">
      <c r="A10" s="146">
        <v>67111</v>
      </c>
      <c r="B10" s="280">
        <v>1812900</v>
      </c>
      <c r="C10" s="15"/>
      <c r="D10" s="15"/>
      <c r="E10" s="15"/>
      <c r="F10" s="15"/>
      <c r="G10" s="16"/>
      <c r="H10" s="16"/>
      <c r="I10" s="17"/>
    </row>
    <row r="11" spans="1:12" s="1" customFormat="1">
      <c r="A11" s="13">
        <v>72119</v>
      </c>
      <c r="B11" s="233"/>
      <c r="C11" s="15"/>
      <c r="D11" s="15"/>
      <c r="E11" s="15"/>
      <c r="F11" s="15"/>
      <c r="G11" s="16">
        <v>1300</v>
      </c>
      <c r="H11" s="16"/>
      <c r="I11" s="17"/>
    </row>
    <row r="12" spans="1:12" s="1" customFormat="1" ht="13.8" thickBot="1">
      <c r="A12" s="13">
        <v>92211</v>
      </c>
      <c r="B12" s="231"/>
      <c r="C12" s="232"/>
      <c r="D12" s="232"/>
      <c r="E12" s="232"/>
      <c r="F12" s="232"/>
      <c r="G12" s="232"/>
      <c r="H12" s="232"/>
      <c r="I12" s="279">
        <v>341476.93</v>
      </c>
    </row>
    <row r="13" spans="1:12" s="1" customFormat="1" ht="30" customHeight="1" thickBot="1">
      <c r="A13" s="18" t="s">
        <v>17</v>
      </c>
      <c r="B13" s="234">
        <f>SUM(B5:B12)</f>
        <v>1812900</v>
      </c>
      <c r="C13" s="235">
        <f t="shared" ref="C13:I13" si="0">SUM(C5:C12)</f>
        <v>10050</v>
      </c>
      <c r="D13" s="235">
        <f t="shared" si="0"/>
        <v>1503000</v>
      </c>
      <c r="E13" s="235">
        <f t="shared" si="0"/>
        <v>3799000</v>
      </c>
      <c r="F13" s="235">
        <f t="shared" si="0"/>
        <v>0</v>
      </c>
      <c r="G13" s="235">
        <f t="shared" si="0"/>
        <v>1300</v>
      </c>
      <c r="H13" s="235">
        <f t="shared" si="0"/>
        <v>0</v>
      </c>
      <c r="I13" s="236">
        <f t="shared" si="0"/>
        <v>341476.93</v>
      </c>
    </row>
    <row r="14" spans="1:12" s="1" customFormat="1" ht="28.5" customHeight="1" thickBot="1">
      <c r="A14" s="18" t="s">
        <v>295</v>
      </c>
      <c r="B14" s="317">
        <f>B13+C13+D13+E13+F13+G13+I13</f>
        <v>7467726.9299999997</v>
      </c>
      <c r="C14" s="318"/>
      <c r="D14" s="318"/>
      <c r="E14" s="318"/>
      <c r="F14" s="318"/>
      <c r="G14" s="318"/>
      <c r="H14" s="318"/>
      <c r="I14" s="319"/>
      <c r="L14" s="255"/>
    </row>
    <row r="15" spans="1:12">
      <c r="A15" s="41"/>
      <c r="B15" s="41"/>
      <c r="C15" s="41"/>
      <c r="D15" s="9"/>
      <c r="E15" s="19"/>
      <c r="H15" s="12"/>
    </row>
    <row r="16" spans="1:12">
      <c r="D16" s="25"/>
      <c r="E16" s="26"/>
    </row>
    <row r="17" spans="3:5">
      <c r="D17" s="66"/>
      <c r="E17" s="67"/>
    </row>
    <row r="18" spans="3:5">
      <c r="D18" s="22"/>
      <c r="E18" s="23"/>
    </row>
    <row r="19" spans="3:5">
      <c r="D19" s="22"/>
      <c r="E19" s="23"/>
    </row>
    <row r="20" spans="3:5">
      <c r="D20" s="66"/>
      <c r="E20" s="67"/>
    </row>
    <row r="21" spans="3:5">
      <c r="D21" s="72"/>
      <c r="E21" s="70"/>
    </row>
    <row r="22" spans="3:5">
      <c r="D22" s="66"/>
      <c r="E22" s="67"/>
    </row>
    <row r="23" spans="3:5">
      <c r="D23" s="66"/>
      <c r="E23" s="67"/>
    </row>
    <row r="24" spans="3:5">
      <c r="D24" s="72"/>
      <c r="E24" s="70"/>
    </row>
    <row r="25" spans="3:5">
      <c r="D25" s="66"/>
      <c r="E25" s="67"/>
    </row>
    <row r="26" spans="3:5">
      <c r="D26" s="22"/>
      <c r="E26" s="23"/>
    </row>
    <row r="27" spans="3:5">
      <c r="D27" s="72"/>
      <c r="E27" s="26"/>
    </row>
    <row r="28" spans="3:5">
      <c r="D28" s="71"/>
      <c r="E28" s="23"/>
    </row>
    <row r="29" spans="3:5">
      <c r="D29" s="72"/>
      <c r="E29" s="70"/>
    </row>
    <row r="30" spans="3:5">
      <c r="D30" s="66"/>
      <c r="E30" s="67"/>
    </row>
    <row r="31" spans="3:5">
      <c r="C31" s="21"/>
      <c r="D31" s="66"/>
      <c r="E31" s="68"/>
    </row>
    <row r="32" spans="3:5">
      <c r="D32" s="71"/>
      <c r="E32" s="70"/>
    </row>
    <row r="33" spans="2:5">
      <c r="D33" s="71"/>
      <c r="E33" s="23"/>
    </row>
    <row r="34" spans="2:5">
      <c r="C34" s="21"/>
      <c r="D34" s="71"/>
      <c r="E34" s="27"/>
    </row>
    <row r="35" spans="2:5">
      <c r="C35" s="21"/>
      <c r="D35" s="72"/>
      <c r="E35" s="73"/>
    </row>
    <row r="36" spans="2:5">
      <c r="D36" s="66"/>
      <c r="E36" s="67"/>
    </row>
    <row r="37" spans="2:5">
      <c r="D37" s="25"/>
      <c r="E37" s="28"/>
    </row>
    <row r="38" spans="2:5" ht="11.25" customHeight="1">
      <c r="D38" s="22"/>
      <c r="E38" s="23"/>
    </row>
    <row r="39" spans="2:5" ht="24" customHeight="1">
      <c r="B39" s="21"/>
      <c r="D39" s="22"/>
      <c r="E39" s="29"/>
    </row>
    <row r="40" spans="2:5" ht="15" customHeight="1">
      <c r="C40" s="21"/>
      <c r="D40" s="22"/>
      <c r="E40" s="29"/>
    </row>
    <row r="41" spans="2:5" ht="11.25" customHeight="1">
      <c r="D41" s="25"/>
      <c r="E41" s="26"/>
    </row>
    <row r="42" spans="2:5">
      <c r="D42" s="22"/>
      <c r="E42" s="23"/>
    </row>
    <row r="43" spans="2:5" ht="13.5" customHeight="1">
      <c r="B43" s="21"/>
      <c r="D43" s="22"/>
      <c r="E43" s="30"/>
    </row>
    <row r="44" spans="2:5" ht="12.75" customHeight="1">
      <c r="C44" s="21"/>
      <c r="D44" s="22"/>
      <c r="E44" s="68"/>
    </row>
    <row r="45" spans="2:5" ht="12.75" customHeight="1">
      <c r="C45" s="21"/>
      <c r="D45" s="72"/>
      <c r="E45" s="73"/>
    </row>
    <row r="46" spans="2:5">
      <c r="D46" s="66"/>
      <c r="E46" s="67"/>
    </row>
    <row r="47" spans="2:5">
      <c r="C47" s="21"/>
      <c r="D47" s="66"/>
      <c r="E47" s="27"/>
    </row>
    <row r="48" spans="2:5">
      <c r="D48" s="25"/>
      <c r="E48" s="26"/>
    </row>
    <row r="49" spans="1:5">
      <c r="D49" s="22"/>
      <c r="E49" s="23"/>
    </row>
    <row r="50" spans="1:5">
      <c r="D50" s="66"/>
      <c r="E50" s="67"/>
    </row>
    <row r="51" spans="1:5" ht="19.5" customHeight="1">
      <c r="A51" s="76"/>
      <c r="B51" s="41"/>
      <c r="C51" s="41"/>
      <c r="D51" s="41"/>
      <c r="E51" s="76"/>
    </row>
    <row r="52" spans="1:5" ht="15" customHeight="1">
      <c r="A52" s="21"/>
      <c r="D52" s="78"/>
      <c r="E52" s="76"/>
    </row>
    <row r="53" spans="1:5">
      <c r="A53" s="21"/>
      <c r="B53" s="21"/>
      <c r="D53" s="78"/>
      <c r="E53" s="68"/>
    </row>
    <row r="54" spans="1:5">
      <c r="C54" s="21"/>
      <c r="D54" s="66"/>
      <c r="E54" s="76"/>
    </row>
    <row r="55" spans="1:5">
      <c r="D55" s="69"/>
      <c r="E55" s="70"/>
    </row>
    <row r="56" spans="1:5">
      <c r="B56" s="21"/>
      <c r="D56" s="66"/>
      <c r="E56" s="68"/>
    </row>
    <row r="57" spans="1:5">
      <c r="C57" s="21"/>
      <c r="D57" s="66"/>
      <c r="E57" s="68"/>
    </row>
    <row r="58" spans="1:5">
      <c r="D58" s="72"/>
      <c r="E58" s="73"/>
    </row>
    <row r="59" spans="1:5" ht="22.5" customHeight="1">
      <c r="C59" s="21"/>
      <c r="D59" s="66"/>
      <c r="E59" s="74"/>
    </row>
    <row r="60" spans="1:5">
      <c r="D60" s="66"/>
      <c r="E60" s="73"/>
    </row>
    <row r="61" spans="1:5">
      <c r="B61" s="21"/>
      <c r="D61" s="71"/>
      <c r="E61" s="76"/>
    </row>
    <row r="62" spans="1:5">
      <c r="C62" s="21"/>
      <c r="D62" s="71"/>
      <c r="E62" s="77"/>
    </row>
    <row r="63" spans="1:5">
      <c r="D63" s="72"/>
      <c r="E63" s="70"/>
    </row>
    <row r="64" spans="1:5" ht="13.5" customHeight="1">
      <c r="A64" s="21"/>
      <c r="D64" s="78"/>
      <c r="E64" s="76"/>
    </row>
    <row r="65" spans="1:5" ht="13.5" customHeight="1">
      <c r="B65" s="21"/>
      <c r="D65" s="66"/>
      <c r="E65" s="76"/>
    </row>
    <row r="66" spans="1:5" ht="13.5" customHeight="1">
      <c r="C66" s="21"/>
      <c r="D66" s="66"/>
      <c r="E66" s="68"/>
    </row>
    <row r="67" spans="1:5">
      <c r="C67" s="21"/>
      <c r="D67" s="72"/>
      <c r="E67" s="70"/>
    </row>
    <row r="68" spans="1:5">
      <c r="C68" s="21"/>
      <c r="D68" s="66"/>
      <c r="E68" s="68"/>
    </row>
    <row r="69" spans="1:5">
      <c r="D69" s="25"/>
      <c r="E69" s="26"/>
    </row>
    <row r="70" spans="1:5">
      <c r="C70" s="21"/>
      <c r="D70" s="71"/>
      <c r="E70" s="27"/>
    </row>
    <row r="71" spans="1:5">
      <c r="C71" s="21"/>
      <c r="D71" s="72"/>
      <c r="E71" s="73"/>
    </row>
    <row r="72" spans="1:5">
      <c r="D72" s="25"/>
      <c r="E72" s="31"/>
    </row>
    <row r="73" spans="1:5">
      <c r="B73" s="21"/>
      <c r="D73" s="22"/>
      <c r="E73" s="30"/>
    </row>
    <row r="74" spans="1:5">
      <c r="C74" s="21"/>
      <c r="D74" s="22"/>
      <c r="E74" s="68"/>
    </row>
    <row r="75" spans="1:5">
      <c r="C75" s="21"/>
      <c r="D75" s="72"/>
      <c r="E75" s="73"/>
    </row>
    <row r="76" spans="1:5">
      <c r="C76" s="21"/>
      <c r="D76" s="72"/>
      <c r="E76" s="73"/>
    </row>
    <row r="77" spans="1:5">
      <c r="D77" s="66"/>
      <c r="E77" s="67"/>
    </row>
    <row r="78" spans="1:5" ht="18" customHeight="1">
      <c r="A78" s="312"/>
      <c r="B78" s="313"/>
      <c r="C78" s="313"/>
      <c r="D78" s="313"/>
      <c r="E78" s="313"/>
    </row>
    <row r="79" spans="1:5" ht="28.5" customHeight="1">
      <c r="A79" s="79"/>
      <c r="B79" s="79"/>
      <c r="C79" s="79"/>
      <c r="D79" s="80"/>
      <c r="E79" s="24"/>
    </row>
    <row r="81" spans="1:5">
      <c r="A81" s="21"/>
      <c r="B81" s="21"/>
      <c r="C81" s="21"/>
      <c r="D81" s="33"/>
      <c r="E81" s="8"/>
    </row>
    <row r="82" spans="1:5">
      <c r="A82" s="21"/>
      <c r="B82" s="21"/>
      <c r="C82" s="21"/>
      <c r="D82" s="33"/>
      <c r="E82" s="8"/>
    </row>
    <row r="83" spans="1:5" ht="17.25" customHeight="1">
      <c r="A83" s="21"/>
      <c r="B83" s="21"/>
      <c r="C83" s="21"/>
      <c r="D83" s="33"/>
      <c r="E83" s="8"/>
    </row>
    <row r="84" spans="1:5" ht="13.5" customHeight="1">
      <c r="A84" s="21"/>
      <c r="B84" s="21"/>
      <c r="C84" s="21"/>
      <c r="D84" s="33"/>
      <c r="E84" s="8"/>
    </row>
    <row r="85" spans="1:5">
      <c r="A85" s="21"/>
      <c r="B85" s="21"/>
      <c r="C85" s="21"/>
      <c r="D85" s="33"/>
      <c r="E85" s="8"/>
    </row>
    <row r="86" spans="1:5">
      <c r="A86" s="21"/>
      <c r="B86" s="21"/>
      <c r="C86" s="21"/>
    </row>
    <row r="87" spans="1:5">
      <c r="A87" s="21"/>
      <c r="B87" s="21"/>
      <c r="C87" s="21"/>
      <c r="D87" s="33"/>
      <c r="E87" s="8"/>
    </row>
    <row r="88" spans="1:5">
      <c r="A88" s="21"/>
      <c r="B88" s="21"/>
      <c r="C88" s="21"/>
      <c r="D88" s="33"/>
      <c r="E88" s="34"/>
    </row>
    <row r="89" spans="1:5">
      <c r="A89" s="21"/>
      <c r="B89" s="21"/>
      <c r="C89" s="21"/>
      <c r="D89" s="33"/>
      <c r="E89" s="8"/>
    </row>
    <row r="90" spans="1:5" ht="22.5" customHeight="1">
      <c r="A90" s="21"/>
      <c r="B90" s="21"/>
      <c r="C90" s="21"/>
      <c r="D90" s="33"/>
      <c r="E90" s="74"/>
    </row>
    <row r="91" spans="1:5" ht="22.5" customHeight="1">
      <c r="D91" s="72"/>
      <c r="E91" s="75"/>
    </row>
  </sheetData>
  <mergeCells count="4">
    <mergeCell ref="A78:E78"/>
    <mergeCell ref="A1:H1"/>
    <mergeCell ref="B3:I3"/>
    <mergeCell ref="B14:I14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2" manualBreakCount="2">
    <brk id="14" max="8" man="1"/>
    <brk id="76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6"/>
  <sheetViews>
    <sheetView showGridLines="0" topLeftCell="B94" zoomScaleNormal="100" workbookViewId="0">
      <selection activeCell="I20" sqref="I20"/>
    </sheetView>
  </sheetViews>
  <sheetFormatPr defaultColWidth="9.109375" defaultRowHeight="11.4"/>
  <cols>
    <col min="1" max="1" width="9.33203125" style="42" hidden="1" customWidth="1"/>
    <col min="2" max="2" width="11.33203125" style="49" customWidth="1"/>
    <col min="3" max="3" width="67" style="93" customWidth="1"/>
    <col min="4" max="6" width="15.6640625" style="59" customWidth="1"/>
    <col min="7" max="7" width="9.109375" style="53"/>
    <col min="8" max="10" width="14.5546875" style="53" bestFit="1" customWidth="1"/>
    <col min="11" max="16384" width="9.109375" style="53"/>
  </cols>
  <sheetData>
    <row r="1" spans="1:10" ht="12" thickBot="1">
      <c r="C1" s="320"/>
      <c r="D1" s="321"/>
      <c r="E1" s="321"/>
      <c r="F1" s="321"/>
    </row>
    <row r="2" spans="1:10" ht="53.4" thickBot="1">
      <c r="A2" s="42" t="s">
        <v>40</v>
      </c>
      <c r="B2" s="52" t="s">
        <v>41</v>
      </c>
      <c r="C2" s="91" t="s">
        <v>19</v>
      </c>
      <c r="D2" s="54" t="s">
        <v>480</v>
      </c>
      <c r="E2" s="54" t="s">
        <v>478</v>
      </c>
      <c r="F2" s="54" t="s">
        <v>479</v>
      </c>
    </row>
    <row r="3" spans="1:10" s="45" customFormat="1" ht="13.2">
      <c r="A3" s="43">
        <f>LEN(B3)</f>
        <v>1</v>
      </c>
      <c r="B3" s="50">
        <v>6</v>
      </c>
      <c r="C3" s="92" t="s">
        <v>229</v>
      </c>
      <c r="D3" s="44">
        <f>D4+D38+D55+D62+D71+D82</f>
        <v>6823710</v>
      </c>
      <c r="E3" s="44">
        <f>E4+E38+E55+E62+E71+E82</f>
        <v>301240</v>
      </c>
      <c r="F3" s="44">
        <f>F4+F38+F55+F62+F71+F82</f>
        <v>7124950</v>
      </c>
      <c r="H3" s="149"/>
      <c r="I3" s="149"/>
      <c r="J3" s="149"/>
    </row>
    <row r="4" spans="1:10" s="47" customFormat="1" ht="13.2">
      <c r="A4" s="46">
        <f t="shared" ref="A4:A76" si="0">LEN(B4)</f>
        <v>2</v>
      </c>
      <c r="B4" s="50">
        <v>63</v>
      </c>
      <c r="C4" s="92" t="s">
        <v>230</v>
      </c>
      <c r="D4" s="44">
        <f>D5+D8+D11+D18+D29</f>
        <v>3805360</v>
      </c>
      <c r="E4" s="44">
        <f>E5+E8+E11+E18+E29</f>
        <v>-6360</v>
      </c>
      <c r="F4" s="44">
        <f>F5+F8+F11+F18+F29</f>
        <v>3799000</v>
      </c>
    </row>
    <row r="5" spans="1:10" s="47" customFormat="1" ht="13.2" hidden="1">
      <c r="A5" s="46">
        <f t="shared" si="0"/>
        <v>3</v>
      </c>
      <c r="B5" s="50">
        <v>631</v>
      </c>
      <c r="C5" s="94" t="s">
        <v>231</v>
      </c>
      <c r="D5" s="83">
        <f t="shared" ref="D5:F6" si="1">D6</f>
        <v>0</v>
      </c>
      <c r="E5" s="83">
        <f t="shared" si="1"/>
        <v>0</v>
      </c>
      <c r="F5" s="83">
        <f t="shared" si="1"/>
        <v>0</v>
      </c>
    </row>
    <row r="6" spans="1:10" s="56" customFormat="1" ht="13.2" hidden="1">
      <c r="A6" s="42">
        <f t="shared" si="0"/>
        <v>4</v>
      </c>
      <c r="B6" s="51">
        <v>6311</v>
      </c>
      <c r="C6" s="95" t="s">
        <v>232</v>
      </c>
      <c r="D6" s="55">
        <f t="shared" si="1"/>
        <v>0</v>
      </c>
      <c r="E6" s="55">
        <f t="shared" si="1"/>
        <v>0</v>
      </c>
      <c r="F6" s="55">
        <f t="shared" si="1"/>
        <v>0</v>
      </c>
    </row>
    <row r="7" spans="1:10" s="87" customFormat="1" ht="13.2" hidden="1">
      <c r="A7" s="84">
        <f t="shared" si="0"/>
        <v>5</v>
      </c>
      <c r="B7" s="85">
        <v>63111</v>
      </c>
      <c r="C7" s="96" t="s">
        <v>233</v>
      </c>
      <c r="D7" s="86"/>
      <c r="E7" s="86"/>
      <c r="F7" s="86"/>
    </row>
    <row r="8" spans="1:10" s="47" customFormat="1" ht="13.2" hidden="1">
      <c r="A8" s="46">
        <f t="shared" si="0"/>
        <v>3</v>
      </c>
      <c r="B8" s="50">
        <v>632</v>
      </c>
      <c r="C8" s="94" t="s">
        <v>234</v>
      </c>
      <c r="D8" s="83">
        <f>D9</f>
        <v>0</v>
      </c>
      <c r="E8" s="83">
        <f>E9</f>
        <v>0</v>
      </c>
      <c r="F8" s="83">
        <f>F9</f>
        <v>0</v>
      </c>
    </row>
    <row r="9" spans="1:10" s="56" customFormat="1" ht="13.2" hidden="1">
      <c r="A9" s="42">
        <f t="shared" si="0"/>
        <v>4</v>
      </c>
      <c r="B9" s="51">
        <v>6321</v>
      </c>
      <c r="C9" s="95" t="s">
        <v>235</v>
      </c>
      <c r="D9" s="55">
        <f>SUM(D10)</f>
        <v>0</v>
      </c>
      <c r="E9" s="55">
        <f>SUM(E10)</f>
        <v>0</v>
      </c>
      <c r="F9" s="55">
        <f>SUM(F10)</f>
        <v>0</v>
      </c>
    </row>
    <row r="10" spans="1:10" s="87" customFormat="1" ht="13.2" hidden="1">
      <c r="A10" s="84">
        <f t="shared" si="0"/>
        <v>5</v>
      </c>
      <c r="B10" s="85">
        <v>63211</v>
      </c>
      <c r="C10" s="96" t="s">
        <v>235</v>
      </c>
      <c r="D10" s="86"/>
      <c r="E10" s="86"/>
      <c r="F10" s="86"/>
    </row>
    <row r="11" spans="1:10" s="47" customFormat="1" ht="13.2">
      <c r="A11" s="46">
        <f t="shared" si="0"/>
        <v>3</v>
      </c>
      <c r="B11" s="50">
        <v>636</v>
      </c>
      <c r="C11" s="94" t="s">
        <v>236</v>
      </c>
      <c r="D11" s="83">
        <f>D12+D15</f>
        <v>3800272</v>
      </c>
      <c r="E11" s="83">
        <f>E12+E15</f>
        <v>-1272</v>
      </c>
      <c r="F11" s="83">
        <f>F12+F15</f>
        <v>3799000</v>
      </c>
    </row>
    <row r="12" spans="1:10" s="56" customFormat="1" ht="13.2">
      <c r="A12" s="42">
        <f t="shared" si="0"/>
        <v>4</v>
      </c>
      <c r="B12" s="51">
        <v>6361</v>
      </c>
      <c r="C12" s="95" t="s">
        <v>237</v>
      </c>
      <c r="D12" s="55">
        <f>D13+D14</f>
        <v>3800272</v>
      </c>
      <c r="E12" s="55">
        <f>E13+E14</f>
        <v>-1272</v>
      </c>
      <c r="F12" s="55">
        <f>F13+F14</f>
        <v>3799000</v>
      </c>
    </row>
    <row r="13" spans="1:10" s="87" customFormat="1" ht="13.2">
      <c r="A13" s="84">
        <f t="shared" si="0"/>
        <v>5</v>
      </c>
      <c r="B13" s="85">
        <v>63612</v>
      </c>
      <c r="C13" s="96" t="s">
        <v>298</v>
      </c>
      <c r="D13" s="86">
        <v>3800272</v>
      </c>
      <c r="E13" s="86">
        <f>F13-D13</f>
        <v>-1272</v>
      </c>
      <c r="F13" s="86">
        <v>3799000</v>
      </c>
      <c r="G13" s="153"/>
    </row>
    <row r="14" spans="1:10" s="87" customFormat="1" ht="13.2">
      <c r="A14" s="84"/>
      <c r="B14" s="85">
        <v>63613</v>
      </c>
      <c r="C14" s="96" t="s">
        <v>299</v>
      </c>
      <c r="D14" s="86"/>
      <c r="E14" s="86"/>
      <c r="F14" s="86"/>
    </row>
    <row r="15" spans="1:10" s="56" customFormat="1" ht="13.2" hidden="1">
      <c r="A15" s="42">
        <f t="shared" si="0"/>
        <v>4</v>
      </c>
      <c r="B15" s="51">
        <v>6362</v>
      </c>
      <c r="C15" s="95" t="s">
        <v>238</v>
      </c>
      <c r="D15" s="55">
        <f>D16+D17</f>
        <v>0</v>
      </c>
      <c r="E15" s="55">
        <f>E16+E17</f>
        <v>0</v>
      </c>
      <c r="F15" s="55">
        <f>F16+F17</f>
        <v>0</v>
      </c>
    </row>
    <row r="16" spans="1:10" s="87" customFormat="1" ht="13.2" hidden="1">
      <c r="A16" s="84">
        <f t="shared" si="0"/>
        <v>5</v>
      </c>
      <c r="B16" s="85">
        <v>63622</v>
      </c>
      <c r="C16" s="96" t="s">
        <v>300</v>
      </c>
      <c r="D16" s="86"/>
      <c r="E16" s="86"/>
      <c r="F16" s="86"/>
    </row>
    <row r="17" spans="1:7" s="87" customFormat="1" ht="13.2" hidden="1">
      <c r="A17" s="84">
        <f t="shared" si="0"/>
        <v>5</v>
      </c>
      <c r="B17" s="85">
        <v>63623</v>
      </c>
      <c r="C17" s="96" t="s">
        <v>301</v>
      </c>
      <c r="D17" s="86"/>
      <c r="E17" s="86"/>
      <c r="F17" s="86"/>
    </row>
    <row r="18" spans="1:7" s="87" customFormat="1" ht="13.2">
      <c r="A18" s="84">
        <f t="shared" si="0"/>
        <v>3</v>
      </c>
      <c r="B18" s="50">
        <v>638</v>
      </c>
      <c r="C18" s="94" t="s">
        <v>319</v>
      </c>
      <c r="D18" s="83">
        <f>D19+D24</f>
        <v>5088</v>
      </c>
      <c r="E18" s="83">
        <f>E19+E24</f>
        <v>-5088</v>
      </c>
      <c r="F18" s="83">
        <f>F19+F24</f>
        <v>0</v>
      </c>
    </row>
    <row r="19" spans="1:7" s="87" customFormat="1" ht="13.2">
      <c r="A19" s="42">
        <f t="shared" si="0"/>
        <v>4</v>
      </c>
      <c r="B19" s="51">
        <v>6381</v>
      </c>
      <c r="C19" s="95" t="s">
        <v>320</v>
      </c>
      <c r="D19" s="55">
        <f>D20+D21+D22+D23</f>
        <v>5088</v>
      </c>
      <c r="E19" s="55">
        <f>E20+E21+E22+E23</f>
        <v>-5088</v>
      </c>
      <c r="F19" s="55">
        <f>F20+F21+F22+F23</f>
        <v>0</v>
      </c>
    </row>
    <row r="20" spans="1:7" s="87" customFormat="1" ht="13.2">
      <c r="A20" s="84">
        <f t="shared" si="0"/>
        <v>5</v>
      </c>
      <c r="B20" s="85">
        <v>63811</v>
      </c>
      <c r="C20" s="96" t="s">
        <v>302</v>
      </c>
      <c r="D20" s="86">
        <v>5088</v>
      </c>
      <c r="E20" s="86">
        <f>F20-D20</f>
        <v>-5088</v>
      </c>
      <c r="F20" s="86">
        <v>0</v>
      </c>
      <c r="G20" s="153"/>
    </row>
    <row r="21" spans="1:7" s="87" customFormat="1" ht="13.2" hidden="1">
      <c r="A21" s="84">
        <f t="shared" si="0"/>
        <v>5</v>
      </c>
      <c r="B21" s="85">
        <v>63812</v>
      </c>
      <c r="C21" s="96" t="s">
        <v>303</v>
      </c>
      <c r="D21" s="86"/>
      <c r="E21" s="86"/>
      <c r="F21" s="86"/>
    </row>
    <row r="22" spans="1:7" s="87" customFormat="1" ht="22.8" hidden="1">
      <c r="A22" s="84">
        <f t="shared" si="0"/>
        <v>5</v>
      </c>
      <c r="B22" s="85" t="s">
        <v>304</v>
      </c>
      <c r="C22" s="96" t="s">
        <v>305</v>
      </c>
      <c r="D22" s="86"/>
      <c r="E22" s="86"/>
      <c r="F22" s="86"/>
    </row>
    <row r="23" spans="1:7" s="87" customFormat="1" ht="13.2" hidden="1">
      <c r="A23" s="84">
        <f t="shared" si="0"/>
        <v>5</v>
      </c>
      <c r="B23" s="85" t="s">
        <v>306</v>
      </c>
      <c r="C23" s="96" t="s">
        <v>307</v>
      </c>
      <c r="D23" s="86"/>
      <c r="E23" s="86"/>
      <c r="F23" s="86"/>
    </row>
    <row r="24" spans="1:7" s="87" customFormat="1" ht="13.2" hidden="1">
      <c r="A24" s="84">
        <f t="shared" si="0"/>
        <v>4</v>
      </c>
      <c r="B24" s="51">
        <v>6382</v>
      </c>
      <c r="C24" s="95" t="s">
        <v>321</v>
      </c>
      <c r="D24" s="55">
        <f>D25+D26+D27+D28</f>
        <v>0</v>
      </c>
      <c r="E24" s="55">
        <f>E25+E26+E27+E28</f>
        <v>0</v>
      </c>
      <c r="F24" s="55">
        <f>F25+F26+F27+F28</f>
        <v>0</v>
      </c>
    </row>
    <row r="25" spans="1:7" s="87" customFormat="1" ht="13.2" hidden="1">
      <c r="A25" s="84">
        <f t="shared" si="0"/>
        <v>5</v>
      </c>
      <c r="B25" s="85">
        <v>63821</v>
      </c>
      <c r="C25" s="96" t="s">
        <v>308</v>
      </c>
      <c r="D25" s="86"/>
      <c r="E25" s="86"/>
      <c r="F25" s="86"/>
    </row>
    <row r="26" spans="1:7" s="87" customFormat="1" ht="13.2" hidden="1">
      <c r="A26" s="84">
        <f t="shared" si="0"/>
        <v>5</v>
      </c>
      <c r="B26" s="85">
        <v>63822</v>
      </c>
      <c r="C26" s="96" t="s">
        <v>309</v>
      </c>
      <c r="D26" s="86"/>
      <c r="E26" s="86"/>
      <c r="F26" s="86"/>
    </row>
    <row r="27" spans="1:7" s="87" customFormat="1" ht="22.8" hidden="1">
      <c r="A27" s="84">
        <f t="shared" si="0"/>
        <v>5</v>
      </c>
      <c r="B27" s="85" t="s">
        <v>310</v>
      </c>
      <c r="C27" s="96" t="s">
        <v>311</v>
      </c>
      <c r="D27" s="86"/>
      <c r="E27" s="86"/>
      <c r="F27" s="86"/>
    </row>
    <row r="28" spans="1:7" s="87" customFormat="1" ht="13.2" hidden="1">
      <c r="A28" s="84">
        <f t="shared" si="0"/>
        <v>5</v>
      </c>
      <c r="B28" s="85" t="s">
        <v>312</v>
      </c>
      <c r="C28" s="96" t="s">
        <v>313</v>
      </c>
      <c r="D28" s="86"/>
      <c r="E28" s="86"/>
      <c r="F28" s="86"/>
    </row>
    <row r="29" spans="1:7" s="87" customFormat="1" ht="13.2" hidden="1">
      <c r="A29" s="84">
        <f t="shared" si="0"/>
        <v>3</v>
      </c>
      <c r="B29" s="50">
        <v>639</v>
      </c>
      <c r="C29" s="94" t="s">
        <v>314</v>
      </c>
      <c r="D29" s="83">
        <f>D30+D32+D34+D36</f>
        <v>0</v>
      </c>
      <c r="E29" s="83">
        <f>E30+E32+E34+E36</f>
        <v>0</v>
      </c>
      <c r="F29" s="83">
        <f>F30+F32+F34+F36</f>
        <v>0</v>
      </c>
    </row>
    <row r="30" spans="1:7" s="87" customFormat="1" ht="13.2" hidden="1">
      <c r="A30" s="84">
        <f t="shared" si="0"/>
        <v>4</v>
      </c>
      <c r="B30" s="85">
        <v>6391</v>
      </c>
      <c r="C30" s="96" t="s">
        <v>315</v>
      </c>
      <c r="D30" s="55">
        <f>D31</f>
        <v>0</v>
      </c>
      <c r="E30" s="55">
        <f>E31</f>
        <v>0</v>
      </c>
      <c r="F30" s="55">
        <f>F31</f>
        <v>0</v>
      </c>
    </row>
    <row r="31" spans="1:7" s="87" customFormat="1" ht="13.2" hidden="1">
      <c r="A31" s="84">
        <f t="shared" si="0"/>
        <v>5</v>
      </c>
      <c r="B31" s="85">
        <v>63911</v>
      </c>
      <c r="C31" s="96" t="s">
        <v>315</v>
      </c>
      <c r="D31" s="86"/>
      <c r="E31" s="86"/>
      <c r="F31" s="86"/>
    </row>
    <row r="32" spans="1:7" s="87" customFormat="1" ht="13.2" hidden="1">
      <c r="A32" s="84">
        <f t="shared" si="0"/>
        <v>4</v>
      </c>
      <c r="B32" s="85">
        <v>3692</v>
      </c>
      <c r="C32" s="96" t="s">
        <v>316</v>
      </c>
      <c r="D32" s="55">
        <f>D33</f>
        <v>0</v>
      </c>
      <c r="E32" s="55">
        <f>E33</f>
        <v>0</v>
      </c>
      <c r="F32" s="55">
        <f>F33</f>
        <v>0</v>
      </c>
    </row>
    <row r="33" spans="1:6" s="87" customFormat="1" ht="13.2" hidden="1">
      <c r="A33" s="84">
        <f t="shared" si="0"/>
        <v>5</v>
      </c>
      <c r="B33" s="85">
        <v>63921</v>
      </c>
      <c r="C33" s="96" t="s">
        <v>316</v>
      </c>
      <c r="D33" s="86"/>
      <c r="E33" s="86"/>
      <c r="F33" s="86"/>
    </row>
    <row r="34" spans="1:6" s="87" customFormat="1" ht="22.8" hidden="1">
      <c r="A34" s="84">
        <f t="shared" si="0"/>
        <v>4</v>
      </c>
      <c r="B34" s="85">
        <v>6393</v>
      </c>
      <c r="C34" s="96" t="s">
        <v>317</v>
      </c>
      <c r="D34" s="55">
        <f>D35</f>
        <v>0</v>
      </c>
      <c r="E34" s="55">
        <f>E35</f>
        <v>0</v>
      </c>
      <c r="F34" s="55">
        <f>F35</f>
        <v>0</v>
      </c>
    </row>
    <row r="35" spans="1:6" s="87" customFormat="1" ht="22.8" hidden="1">
      <c r="A35" s="84">
        <f t="shared" si="0"/>
        <v>5</v>
      </c>
      <c r="B35" s="85">
        <v>63931</v>
      </c>
      <c r="C35" s="96" t="s">
        <v>317</v>
      </c>
      <c r="D35" s="86"/>
      <c r="E35" s="86"/>
      <c r="F35" s="86"/>
    </row>
    <row r="36" spans="1:6" s="87" customFormat="1" ht="26.4" hidden="1">
      <c r="A36" s="42">
        <f t="shared" si="0"/>
        <v>4</v>
      </c>
      <c r="B36" s="51">
        <v>6394</v>
      </c>
      <c r="C36" s="95" t="s">
        <v>318</v>
      </c>
      <c r="D36" s="55">
        <f>D37</f>
        <v>0</v>
      </c>
      <c r="E36" s="55">
        <f>E37</f>
        <v>0</v>
      </c>
      <c r="F36" s="55">
        <f>F37</f>
        <v>0</v>
      </c>
    </row>
    <row r="37" spans="1:6" s="87" customFormat="1" ht="22.8" hidden="1">
      <c r="A37" s="84">
        <f t="shared" si="0"/>
        <v>5</v>
      </c>
      <c r="B37" s="85">
        <v>63941</v>
      </c>
      <c r="C37" s="96" t="s">
        <v>318</v>
      </c>
      <c r="D37" s="86"/>
      <c r="E37" s="86"/>
      <c r="F37" s="86"/>
    </row>
    <row r="38" spans="1:6" s="47" customFormat="1" ht="13.2">
      <c r="A38" s="46">
        <f t="shared" si="0"/>
        <v>2</v>
      </c>
      <c r="B38" s="50">
        <v>64</v>
      </c>
      <c r="C38" s="92" t="s">
        <v>239</v>
      </c>
      <c r="D38" s="44">
        <f>D39+D47</f>
        <v>50</v>
      </c>
      <c r="E38" s="44">
        <f>E39+E47</f>
        <v>0</v>
      </c>
      <c r="F38" s="44">
        <f>F39+F47</f>
        <v>50</v>
      </c>
    </row>
    <row r="39" spans="1:6" s="47" customFormat="1" ht="13.2">
      <c r="A39" s="46">
        <f t="shared" si="0"/>
        <v>3</v>
      </c>
      <c r="B39" s="50">
        <v>641</v>
      </c>
      <c r="C39" s="94" t="s">
        <v>240</v>
      </c>
      <c r="D39" s="83">
        <f>D40+D43+D45</f>
        <v>50</v>
      </c>
      <c r="E39" s="83">
        <f>E40+E43+E45</f>
        <v>0</v>
      </c>
      <c r="F39" s="83">
        <f>F40+F43+F45</f>
        <v>50</v>
      </c>
    </row>
    <row r="40" spans="1:6" s="56" customFormat="1" ht="13.2">
      <c r="A40" s="42">
        <f t="shared" si="0"/>
        <v>4</v>
      </c>
      <c r="B40" s="51">
        <v>6413</v>
      </c>
      <c r="C40" s="95" t="s">
        <v>241</v>
      </c>
      <c r="D40" s="55">
        <f>D41+D42</f>
        <v>50</v>
      </c>
      <c r="E40" s="55">
        <f>E41+E42</f>
        <v>0</v>
      </c>
      <c r="F40" s="55">
        <f>F41+F42</f>
        <v>50</v>
      </c>
    </row>
    <row r="41" spans="1:6" s="87" customFormat="1" ht="13.2">
      <c r="A41" s="84">
        <f t="shared" si="0"/>
        <v>5</v>
      </c>
      <c r="B41" s="85">
        <v>64131</v>
      </c>
      <c r="C41" s="96" t="s">
        <v>242</v>
      </c>
      <c r="D41" s="86"/>
      <c r="E41" s="86"/>
      <c r="F41" s="86"/>
    </row>
    <row r="42" spans="1:6" s="87" customFormat="1" ht="13.2">
      <c r="A42" s="84">
        <f t="shared" si="0"/>
        <v>5</v>
      </c>
      <c r="B42" s="85">
        <v>64132</v>
      </c>
      <c r="C42" s="96" t="s">
        <v>243</v>
      </c>
      <c r="D42" s="86">
        <v>50</v>
      </c>
      <c r="E42" s="86">
        <v>0</v>
      </c>
      <c r="F42" s="86">
        <v>50</v>
      </c>
    </row>
    <row r="43" spans="1:6" s="56" customFormat="1" ht="13.2" hidden="1">
      <c r="A43" s="42">
        <f t="shared" si="0"/>
        <v>4</v>
      </c>
      <c r="B43" s="51">
        <v>6415</v>
      </c>
      <c r="C43" s="95" t="s">
        <v>244</v>
      </c>
      <c r="D43" s="55">
        <f>D44</f>
        <v>0</v>
      </c>
      <c r="E43" s="55">
        <f>E44</f>
        <v>0</v>
      </c>
      <c r="F43" s="55">
        <f>F44</f>
        <v>0</v>
      </c>
    </row>
    <row r="44" spans="1:6" s="87" customFormat="1" ht="13.2" hidden="1">
      <c r="A44" s="84">
        <f t="shared" si="0"/>
        <v>5</v>
      </c>
      <c r="B44" s="85">
        <v>64151</v>
      </c>
      <c r="C44" s="96" t="s">
        <v>245</v>
      </c>
      <c r="D44" s="86"/>
      <c r="E44" s="86"/>
      <c r="F44" s="86"/>
    </row>
    <row r="45" spans="1:6" s="56" customFormat="1" ht="13.2" hidden="1">
      <c r="A45" s="42">
        <f t="shared" si="0"/>
        <v>4</v>
      </c>
      <c r="B45" s="51">
        <v>6419</v>
      </c>
      <c r="C45" s="95" t="s">
        <v>246</v>
      </c>
      <c r="D45" s="55">
        <f>D46</f>
        <v>0</v>
      </c>
      <c r="E45" s="55">
        <f>E46</f>
        <v>0</v>
      </c>
      <c r="F45" s="55">
        <f>F46</f>
        <v>0</v>
      </c>
    </row>
    <row r="46" spans="1:6" s="87" customFormat="1" ht="13.2" hidden="1">
      <c r="A46" s="84">
        <f t="shared" si="0"/>
        <v>5</v>
      </c>
      <c r="B46" s="85">
        <v>64199</v>
      </c>
      <c r="C46" s="96" t="s">
        <v>246</v>
      </c>
      <c r="D46" s="86"/>
      <c r="E46" s="86"/>
      <c r="F46" s="86"/>
    </row>
    <row r="47" spans="1:6" s="47" customFormat="1" ht="13.2" hidden="1">
      <c r="A47" s="46">
        <f t="shared" si="0"/>
        <v>3</v>
      </c>
      <c r="B47" s="50">
        <v>642</v>
      </c>
      <c r="C47" s="94" t="s">
        <v>247</v>
      </c>
      <c r="D47" s="83">
        <f>D48+D50+D53</f>
        <v>0</v>
      </c>
      <c r="E47" s="83">
        <f>E48+E50+E53</f>
        <v>0</v>
      </c>
      <c r="F47" s="83">
        <f>F48+F50+F53</f>
        <v>0</v>
      </c>
    </row>
    <row r="48" spans="1:6" s="58" customFormat="1" ht="13.2" hidden="1">
      <c r="A48" s="42">
        <f t="shared" si="0"/>
        <v>4</v>
      </c>
      <c r="B48" s="51">
        <v>6421</v>
      </c>
      <c r="C48" s="95" t="s">
        <v>248</v>
      </c>
      <c r="D48" s="57">
        <f>SUM(D49:D49)</f>
        <v>0</v>
      </c>
      <c r="E48" s="57">
        <f>SUM(E49:E49)</f>
        <v>0</v>
      </c>
      <c r="F48" s="57">
        <f>SUM(F49:F49)</f>
        <v>0</v>
      </c>
    </row>
    <row r="49" spans="1:6" s="89" customFormat="1" ht="13.2" hidden="1">
      <c r="A49" s="84">
        <f t="shared" si="0"/>
        <v>5</v>
      </c>
      <c r="B49" s="85">
        <v>64219</v>
      </c>
      <c r="C49" s="96" t="s">
        <v>249</v>
      </c>
      <c r="D49" s="88"/>
      <c r="E49" s="88"/>
      <c r="F49" s="88"/>
    </row>
    <row r="50" spans="1:6" s="56" customFormat="1" ht="13.2" hidden="1">
      <c r="A50" s="42">
        <f t="shared" si="0"/>
        <v>4</v>
      </c>
      <c r="B50" s="51">
        <v>6422</v>
      </c>
      <c r="C50" s="95" t="s">
        <v>250</v>
      </c>
      <c r="D50" s="55">
        <f>SUM(D51:D52)</f>
        <v>0</v>
      </c>
      <c r="E50" s="55">
        <f>SUM(E51:E52)</f>
        <v>0</v>
      </c>
      <c r="F50" s="55">
        <f>SUM(F51:F52)</f>
        <v>0</v>
      </c>
    </row>
    <row r="51" spans="1:6" s="87" customFormat="1" ht="13.2" hidden="1">
      <c r="A51" s="84">
        <f t="shared" si="0"/>
        <v>5</v>
      </c>
      <c r="B51" s="85">
        <v>64225</v>
      </c>
      <c r="C51" s="96" t="s">
        <v>251</v>
      </c>
      <c r="D51" s="86"/>
      <c r="E51" s="86"/>
      <c r="F51" s="86"/>
    </row>
    <row r="52" spans="1:6" s="87" customFormat="1" ht="13.2" hidden="1">
      <c r="A52" s="84">
        <f t="shared" si="0"/>
        <v>5</v>
      </c>
      <c r="B52" s="85">
        <v>64229</v>
      </c>
      <c r="C52" s="96" t="s">
        <v>252</v>
      </c>
      <c r="D52" s="90"/>
      <c r="E52" s="90"/>
      <c r="F52" s="90"/>
    </row>
    <row r="53" spans="1:6" s="56" customFormat="1" ht="13.2" hidden="1">
      <c r="A53" s="42">
        <f t="shared" si="0"/>
        <v>4</v>
      </c>
      <c r="B53" s="51">
        <v>6429</v>
      </c>
      <c r="C53" s="95" t="s">
        <v>253</v>
      </c>
      <c r="D53" s="55">
        <f>D54</f>
        <v>0</v>
      </c>
      <c r="E53" s="55">
        <f>E54</f>
        <v>0</v>
      </c>
      <c r="F53" s="55">
        <f>F54</f>
        <v>0</v>
      </c>
    </row>
    <row r="54" spans="1:6" s="87" customFormat="1" ht="13.2" hidden="1">
      <c r="A54" s="84">
        <f t="shared" si="0"/>
        <v>5</v>
      </c>
      <c r="B54" s="85">
        <v>64299</v>
      </c>
      <c r="C54" s="96" t="s">
        <v>253</v>
      </c>
      <c r="D54" s="86"/>
      <c r="E54" s="86"/>
      <c r="F54" s="86"/>
    </row>
    <row r="55" spans="1:6" s="47" customFormat="1" ht="26.4">
      <c r="A55" s="46">
        <f t="shared" si="0"/>
        <v>2</v>
      </c>
      <c r="B55" s="50">
        <v>65</v>
      </c>
      <c r="C55" s="92" t="s">
        <v>254</v>
      </c>
      <c r="D55" s="44">
        <f t="shared" ref="D55:F56" si="2">D56</f>
        <v>1500000</v>
      </c>
      <c r="E55" s="44">
        <f t="shared" si="2"/>
        <v>3000</v>
      </c>
      <c r="F55" s="44">
        <f t="shared" si="2"/>
        <v>1503000</v>
      </c>
    </row>
    <row r="56" spans="1:6" s="47" customFormat="1" ht="13.2">
      <c r="A56" s="46">
        <f t="shared" si="0"/>
        <v>3</v>
      </c>
      <c r="B56" s="50">
        <v>652</v>
      </c>
      <c r="C56" s="94" t="s">
        <v>255</v>
      </c>
      <c r="D56" s="83">
        <f t="shared" si="2"/>
        <v>1500000</v>
      </c>
      <c r="E56" s="83">
        <f t="shared" si="2"/>
        <v>3000</v>
      </c>
      <c r="F56" s="83">
        <f t="shared" si="2"/>
        <v>1503000</v>
      </c>
    </row>
    <row r="57" spans="1:6" s="56" customFormat="1" ht="13.2">
      <c r="A57" s="42">
        <f t="shared" si="0"/>
        <v>4</v>
      </c>
      <c r="B57" s="51">
        <v>6526</v>
      </c>
      <c r="C57" s="95" t="s">
        <v>256</v>
      </c>
      <c r="D57" s="55">
        <f>D58+D59+D60+D61</f>
        <v>1500000</v>
      </c>
      <c r="E57" s="55">
        <f>E58+E59+E60+E61</f>
        <v>3000</v>
      </c>
      <c r="F57" s="55">
        <f>F58+F59+F60+F61</f>
        <v>1503000</v>
      </c>
    </row>
    <row r="58" spans="1:6" s="87" customFormat="1" ht="13.2">
      <c r="A58" s="84"/>
      <c r="B58" s="85">
        <v>65264</v>
      </c>
      <c r="C58" s="96" t="s">
        <v>350</v>
      </c>
      <c r="D58" s="86">
        <v>1500000</v>
      </c>
      <c r="E58" s="86">
        <f>F58-D58</f>
        <v>0</v>
      </c>
      <c r="F58" s="86">
        <v>1500000</v>
      </c>
    </row>
    <row r="59" spans="1:6" s="87" customFormat="1" ht="13.2">
      <c r="A59" s="84">
        <f t="shared" si="0"/>
        <v>5</v>
      </c>
      <c r="B59" s="85">
        <v>65267</v>
      </c>
      <c r="C59" s="96" t="s">
        <v>257</v>
      </c>
      <c r="D59" s="86"/>
      <c r="E59" s="86">
        <f t="shared" ref="E59:E61" si="3">F59-D59</f>
        <v>0</v>
      </c>
      <c r="F59" s="86"/>
    </row>
    <row r="60" spans="1:6" s="87" customFormat="1" ht="13.2">
      <c r="A60" s="84">
        <f t="shared" si="0"/>
        <v>5</v>
      </c>
      <c r="B60" s="85">
        <v>65268</v>
      </c>
      <c r="C60" s="96" t="s">
        <v>258</v>
      </c>
      <c r="D60" s="86"/>
      <c r="E60" s="86">
        <f t="shared" si="3"/>
        <v>0</v>
      </c>
      <c r="F60" s="86"/>
    </row>
    <row r="61" spans="1:6" s="87" customFormat="1" ht="13.2">
      <c r="A61" s="84">
        <f t="shared" si="0"/>
        <v>5</v>
      </c>
      <c r="B61" s="85">
        <v>65269</v>
      </c>
      <c r="C61" s="96" t="s">
        <v>259</v>
      </c>
      <c r="D61" s="86">
        <v>0</v>
      </c>
      <c r="E61" s="86">
        <f t="shared" si="3"/>
        <v>3000</v>
      </c>
      <c r="F61" s="86">
        <v>3000</v>
      </c>
    </row>
    <row r="62" spans="1:6" s="286" customFormat="1" ht="26.4">
      <c r="A62" s="46">
        <f t="shared" si="0"/>
        <v>2</v>
      </c>
      <c r="B62" s="50">
        <v>66</v>
      </c>
      <c r="C62" s="285" t="s">
        <v>260</v>
      </c>
      <c r="D62" s="44">
        <f>D63+D66</f>
        <v>10000</v>
      </c>
      <c r="E62" s="44">
        <f>E63+E66</f>
        <v>0</v>
      </c>
      <c r="F62" s="44">
        <f>F63+F66</f>
        <v>10000</v>
      </c>
    </row>
    <row r="63" spans="1:6" s="47" customFormat="1" ht="13.2">
      <c r="A63" s="46">
        <f t="shared" si="0"/>
        <v>3</v>
      </c>
      <c r="B63" s="50">
        <v>661</v>
      </c>
      <c r="C63" s="94" t="s">
        <v>261</v>
      </c>
      <c r="D63" s="83">
        <f t="shared" ref="D63:F64" si="4">D64</f>
        <v>10000</v>
      </c>
      <c r="E63" s="83">
        <f t="shared" si="4"/>
        <v>0</v>
      </c>
      <c r="F63" s="83">
        <f t="shared" si="4"/>
        <v>10000</v>
      </c>
    </row>
    <row r="64" spans="1:6" s="56" customFormat="1" ht="13.2">
      <c r="A64" s="42">
        <f t="shared" si="0"/>
        <v>4</v>
      </c>
      <c r="B64" s="51">
        <v>6615</v>
      </c>
      <c r="C64" s="95" t="s">
        <v>262</v>
      </c>
      <c r="D64" s="55">
        <f t="shared" si="4"/>
        <v>10000</v>
      </c>
      <c r="E64" s="55">
        <f t="shared" si="4"/>
        <v>0</v>
      </c>
      <c r="F64" s="55">
        <f t="shared" si="4"/>
        <v>10000</v>
      </c>
    </row>
    <row r="65" spans="1:6" s="87" customFormat="1" ht="13.2">
      <c r="A65" s="84">
        <f t="shared" si="0"/>
        <v>5</v>
      </c>
      <c r="B65" s="85">
        <v>66151</v>
      </c>
      <c r="C65" s="96" t="s">
        <v>262</v>
      </c>
      <c r="D65" s="86">
        <v>10000</v>
      </c>
      <c r="E65" s="86">
        <v>0</v>
      </c>
      <c r="F65" s="86">
        <v>10000</v>
      </c>
    </row>
    <row r="66" spans="1:6" s="47" customFormat="1" ht="13.2" hidden="1">
      <c r="A66" s="46">
        <f t="shared" si="0"/>
        <v>3</v>
      </c>
      <c r="B66" s="50">
        <v>663</v>
      </c>
      <c r="C66" s="94" t="s">
        <v>263</v>
      </c>
      <c r="D66" s="83">
        <f>D67+D69</f>
        <v>0</v>
      </c>
      <c r="E66" s="83">
        <f>E67+E69</f>
        <v>0</v>
      </c>
      <c r="F66" s="83">
        <f>F67+F69</f>
        <v>0</v>
      </c>
    </row>
    <row r="67" spans="1:6" s="56" customFormat="1" ht="13.2" hidden="1">
      <c r="A67" s="42">
        <f t="shared" si="0"/>
        <v>4</v>
      </c>
      <c r="B67" s="51">
        <v>6631</v>
      </c>
      <c r="C67" s="95" t="s">
        <v>264</v>
      </c>
      <c r="D67" s="55">
        <f>D68</f>
        <v>0</v>
      </c>
      <c r="E67" s="55">
        <f>E68</f>
        <v>0</v>
      </c>
      <c r="F67" s="55">
        <f>F68</f>
        <v>0</v>
      </c>
    </row>
    <row r="68" spans="1:6" s="87" customFormat="1" ht="13.2" hidden="1">
      <c r="A68" s="84">
        <f t="shared" si="0"/>
        <v>5</v>
      </c>
      <c r="B68" s="85">
        <v>66314</v>
      </c>
      <c r="C68" s="96" t="s">
        <v>265</v>
      </c>
      <c r="D68" s="86"/>
      <c r="E68" s="86"/>
      <c r="F68" s="86"/>
    </row>
    <row r="69" spans="1:6" s="56" customFormat="1" ht="13.2" hidden="1">
      <c r="A69" s="42">
        <f t="shared" si="0"/>
        <v>4</v>
      </c>
      <c r="B69" s="51">
        <v>6632</v>
      </c>
      <c r="C69" s="95" t="s">
        <v>266</v>
      </c>
      <c r="D69" s="55">
        <f>D70</f>
        <v>0</v>
      </c>
      <c r="E69" s="55">
        <f>E70</f>
        <v>0</v>
      </c>
      <c r="F69" s="55">
        <f>F70</f>
        <v>0</v>
      </c>
    </row>
    <row r="70" spans="1:6" s="87" customFormat="1" ht="13.2" hidden="1">
      <c r="A70" s="84">
        <f t="shared" si="0"/>
        <v>5</v>
      </c>
      <c r="B70" s="85">
        <v>66322</v>
      </c>
      <c r="C70" s="96" t="s">
        <v>267</v>
      </c>
      <c r="D70" s="86"/>
      <c r="E70" s="86"/>
      <c r="F70" s="86"/>
    </row>
    <row r="71" spans="1:6" s="286" customFormat="1" ht="26.4">
      <c r="A71" s="46">
        <f t="shared" si="0"/>
        <v>2</v>
      </c>
      <c r="B71" s="50">
        <v>67</v>
      </c>
      <c r="C71" s="285" t="s">
        <v>268</v>
      </c>
      <c r="D71" s="44">
        <f>D72+D79</f>
        <v>1508300</v>
      </c>
      <c r="E71" s="44">
        <f>E72+E79</f>
        <v>304600</v>
      </c>
      <c r="F71" s="44">
        <f>F72+F79</f>
        <v>1812900</v>
      </c>
    </row>
    <row r="72" spans="1:6" s="47" customFormat="1" ht="24">
      <c r="A72" s="46">
        <f t="shared" si="0"/>
        <v>3</v>
      </c>
      <c r="B72" s="50">
        <v>671</v>
      </c>
      <c r="C72" s="94" t="s">
        <v>269</v>
      </c>
      <c r="D72" s="44">
        <f>D73+D75+D77</f>
        <v>1508300</v>
      </c>
      <c r="E72" s="44">
        <f>E73+E75+E77</f>
        <v>304600</v>
      </c>
      <c r="F72" s="44">
        <f>F73+F75+F77</f>
        <v>1812900</v>
      </c>
    </row>
    <row r="73" spans="1:6" s="56" customFormat="1" ht="13.2">
      <c r="A73" s="42">
        <f t="shared" si="0"/>
        <v>4</v>
      </c>
      <c r="B73" s="51">
        <v>6711</v>
      </c>
      <c r="C73" s="95" t="s">
        <v>270</v>
      </c>
      <c r="D73" s="48">
        <f>SUM(D74)</f>
        <v>1508300</v>
      </c>
      <c r="E73" s="48">
        <f>SUM(E74)</f>
        <v>304600</v>
      </c>
      <c r="F73" s="48">
        <f>SUM(F74)</f>
        <v>1812900</v>
      </c>
    </row>
    <row r="74" spans="1:6" s="87" customFormat="1" ht="13.2">
      <c r="A74" s="84">
        <f t="shared" si="0"/>
        <v>5</v>
      </c>
      <c r="B74" s="85">
        <v>67111</v>
      </c>
      <c r="C74" s="96" t="s">
        <v>270</v>
      </c>
      <c r="D74" s="86">
        <v>1508300</v>
      </c>
      <c r="E74" s="86">
        <f>F74-D74</f>
        <v>304600</v>
      </c>
      <c r="F74" s="86">
        <v>1812900</v>
      </c>
    </row>
    <row r="75" spans="1:6" s="56" customFormat="1" ht="26.4">
      <c r="A75" s="42">
        <f t="shared" si="0"/>
        <v>4</v>
      </c>
      <c r="B75" s="51">
        <v>6712</v>
      </c>
      <c r="C75" s="95" t="s">
        <v>271</v>
      </c>
      <c r="D75" s="48">
        <f>SUM(D76)</f>
        <v>0</v>
      </c>
      <c r="E75" s="48">
        <f>SUM(E76)</f>
        <v>0</v>
      </c>
      <c r="F75" s="48">
        <f>SUM(F76)</f>
        <v>0</v>
      </c>
    </row>
    <row r="76" spans="1:6" s="87" customFormat="1" ht="13.2">
      <c r="A76" s="84">
        <f t="shared" si="0"/>
        <v>5</v>
      </c>
      <c r="B76" s="85">
        <v>67121</v>
      </c>
      <c r="C76" s="96" t="s">
        <v>271</v>
      </c>
      <c r="D76" s="86"/>
      <c r="E76" s="86"/>
      <c r="F76" s="86"/>
    </row>
    <row r="77" spans="1:6" s="56" customFormat="1" ht="26.4" hidden="1">
      <c r="A77" s="42">
        <f t="shared" ref="A77:A106" si="5">LEN(B77)</f>
        <v>4</v>
      </c>
      <c r="B77" s="51">
        <v>6714</v>
      </c>
      <c r="C77" s="95" t="s">
        <v>272</v>
      </c>
      <c r="D77" s="48">
        <f>SUM(D78)</f>
        <v>0</v>
      </c>
      <c r="E77" s="48">
        <f>SUM(E78)</f>
        <v>0</v>
      </c>
      <c r="F77" s="48">
        <f>SUM(F78)</f>
        <v>0</v>
      </c>
    </row>
    <row r="78" spans="1:6" s="87" customFormat="1" ht="22.8" hidden="1">
      <c r="A78" s="84">
        <f t="shared" si="5"/>
        <v>5</v>
      </c>
      <c r="B78" s="85">
        <v>67141</v>
      </c>
      <c r="C78" s="96" t="s">
        <v>272</v>
      </c>
      <c r="D78" s="86"/>
      <c r="E78" s="86"/>
      <c r="F78" s="86"/>
    </row>
    <row r="79" spans="1:6" s="47" customFormat="1" ht="13.2" hidden="1">
      <c r="A79" s="46">
        <f t="shared" si="5"/>
        <v>3</v>
      </c>
      <c r="B79" s="50">
        <v>673</v>
      </c>
      <c r="C79" s="94" t="s">
        <v>273</v>
      </c>
      <c r="D79" s="44">
        <f t="shared" ref="D79:F80" si="6">SUM(D80)</f>
        <v>0</v>
      </c>
      <c r="E79" s="44">
        <f t="shared" si="6"/>
        <v>0</v>
      </c>
      <c r="F79" s="44">
        <f t="shared" si="6"/>
        <v>0</v>
      </c>
    </row>
    <row r="80" spans="1:6" s="56" customFormat="1" ht="13.2" hidden="1">
      <c r="A80" s="42">
        <f t="shared" si="5"/>
        <v>4</v>
      </c>
      <c r="B80" s="51">
        <v>6731</v>
      </c>
      <c r="C80" s="95" t="s">
        <v>273</v>
      </c>
      <c r="D80" s="48">
        <f t="shared" si="6"/>
        <v>0</v>
      </c>
      <c r="E80" s="48">
        <f t="shared" si="6"/>
        <v>0</v>
      </c>
      <c r="F80" s="48">
        <f t="shared" si="6"/>
        <v>0</v>
      </c>
    </row>
    <row r="81" spans="1:6" s="87" customFormat="1" ht="13.2" hidden="1">
      <c r="A81" s="84">
        <f t="shared" si="5"/>
        <v>5</v>
      </c>
      <c r="B81" s="85">
        <v>67311</v>
      </c>
      <c r="C81" s="96" t="s">
        <v>273</v>
      </c>
      <c r="D81" s="86"/>
      <c r="E81" s="86"/>
      <c r="F81" s="86"/>
    </row>
    <row r="82" spans="1:6" s="47" customFormat="1" ht="13.2">
      <c r="A82" s="46">
        <f t="shared" si="5"/>
        <v>2</v>
      </c>
      <c r="B82" s="50">
        <v>68</v>
      </c>
      <c r="C82" s="92" t="s">
        <v>274</v>
      </c>
      <c r="D82" s="44">
        <f t="shared" ref="D82:F83" si="7">D83</f>
        <v>0</v>
      </c>
      <c r="E82" s="44">
        <f t="shared" si="7"/>
        <v>0</v>
      </c>
      <c r="F82" s="44">
        <f t="shared" si="7"/>
        <v>0</v>
      </c>
    </row>
    <row r="83" spans="1:6" s="47" customFormat="1" ht="13.2">
      <c r="A83" s="46">
        <f t="shared" si="5"/>
        <v>3</v>
      </c>
      <c r="B83" s="50">
        <v>683</v>
      </c>
      <c r="C83" s="94" t="s">
        <v>275</v>
      </c>
      <c r="D83" s="44">
        <f t="shared" si="7"/>
        <v>0</v>
      </c>
      <c r="E83" s="44">
        <f t="shared" si="7"/>
        <v>0</v>
      </c>
      <c r="F83" s="44">
        <f t="shared" si="7"/>
        <v>0</v>
      </c>
    </row>
    <row r="84" spans="1:6" s="56" customFormat="1" ht="13.2">
      <c r="A84" s="42">
        <f t="shared" si="5"/>
        <v>4</v>
      </c>
      <c r="B84" s="51">
        <v>6831</v>
      </c>
      <c r="C84" s="95" t="s">
        <v>275</v>
      </c>
      <c r="D84" s="48">
        <f>SUM(D85)</f>
        <v>0</v>
      </c>
      <c r="E84" s="48">
        <f>SUM(E85)</f>
        <v>0</v>
      </c>
      <c r="F84" s="48">
        <f>SUM(F85)</f>
        <v>0</v>
      </c>
    </row>
    <row r="85" spans="1:6" s="87" customFormat="1" ht="13.2">
      <c r="A85" s="84">
        <f t="shared" si="5"/>
        <v>5</v>
      </c>
      <c r="B85" s="85">
        <v>68311</v>
      </c>
      <c r="C85" s="96" t="s">
        <v>275</v>
      </c>
      <c r="D85" s="86"/>
      <c r="E85" s="86"/>
      <c r="F85" s="86"/>
    </row>
    <row r="86" spans="1:6" s="45" customFormat="1" ht="13.2">
      <c r="A86" s="43">
        <f t="shared" si="5"/>
        <v>1</v>
      </c>
      <c r="B86" s="50">
        <v>7</v>
      </c>
      <c r="C86" s="92" t="s">
        <v>276</v>
      </c>
      <c r="D86" s="44">
        <f>D87+D91</f>
        <v>1300</v>
      </c>
      <c r="E86" s="44">
        <f>E87+E91</f>
        <v>0</v>
      </c>
      <c r="F86" s="44">
        <f>F87+F91</f>
        <v>1300</v>
      </c>
    </row>
    <row r="87" spans="1:6" s="47" customFormat="1" ht="13.2">
      <c r="A87" s="46">
        <f t="shared" si="5"/>
        <v>2</v>
      </c>
      <c r="B87" s="50">
        <v>71</v>
      </c>
      <c r="C87" s="92" t="s">
        <v>277</v>
      </c>
      <c r="D87" s="44">
        <f t="shared" ref="D87:F89" si="8">D88</f>
        <v>0</v>
      </c>
      <c r="E87" s="44">
        <f t="shared" si="8"/>
        <v>0</v>
      </c>
      <c r="F87" s="44">
        <f t="shared" si="8"/>
        <v>0</v>
      </c>
    </row>
    <row r="88" spans="1:6" s="47" customFormat="1" ht="13.2">
      <c r="A88" s="46">
        <f t="shared" si="5"/>
        <v>3</v>
      </c>
      <c r="B88" s="50">
        <v>711</v>
      </c>
      <c r="C88" s="94" t="s">
        <v>278</v>
      </c>
      <c r="D88" s="83">
        <f t="shared" si="8"/>
        <v>0</v>
      </c>
      <c r="E88" s="83">
        <f t="shared" si="8"/>
        <v>0</v>
      </c>
      <c r="F88" s="83">
        <f t="shared" si="8"/>
        <v>0</v>
      </c>
    </row>
    <row r="89" spans="1:6" s="56" customFormat="1" ht="13.2">
      <c r="A89" s="42">
        <f t="shared" si="5"/>
        <v>4</v>
      </c>
      <c r="B89" s="51">
        <v>7111</v>
      </c>
      <c r="C89" s="95" t="s">
        <v>152</v>
      </c>
      <c r="D89" s="55">
        <f t="shared" si="8"/>
        <v>0</v>
      </c>
      <c r="E89" s="55">
        <f t="shared" si="8"/>
        <v>0</v>
      </c>
      <c r="F89" s="55">
        <f t="shared" si="8"/>
        <v>0</v>
      </c>
    </row>
    <row r="90" spans="1:6" s="87" customFormat="1" ht="13.2">
      <c r="A90" s="84">
        <f t="shared" si="5"/>
        <v>5</v>
      </c>
      <c r="B90" s="85">
        <v>71111</v>
      </c>
      <c r="C90" s="96" t="s">
        <v>279</v>
      </c>
      <c r="D90" s="90"/>
      <c r="E90" s="90"/>
      <c r="F90" s="90"/>
    </row>
    <row r="91" spans="1:6" s="47" customFormat="1" ht="13.2">
      <c r="A91" s="46">
        <f t="shared" si="5"/>
        <v>2</v>
      </c>
      <c r="B91" s="50">
        <v>72</v>
      </c>
      <c r="C91" s="92" t="s">
        <v>280</v>
      </c>
      <c r="D91" s="44">
        <f>D92+D97</f>
        <v>1300</v>
      </c>
      <c r="E91" s="44">
        <f>E92+E97</f>
        <v>0</v>
      </c>
      <c r="F91" s="44">
        <f>F92+F97</f>
        <v>1300</v>
      </c>
    </row>
    <row r="92" spans="1:6" s="47" customFormat="1" ht="13.2">
      <c r="A92" s="46">
        <f t="shared" si="5"/>
        <v>3</v>
      </c>
      <c r="B92" s="50">
        <v>721</v>
      </c>
      <c r="C92" s="94" t="s">
        <v>281</v>
      </c>
      <c r="D92" s="83">
        <f>D93+D95</f>
        <v>1300</v>
      </c>
      <c r="E92" s="83">
        <f>E93+E95</f>
        <v>0</v>
      </c>
      <c r="F92" s="83">
        <f>F93+F95</f>
        <v>1300</v>
      </c>
    </row>
    <row r="93" spans="1:6" s="56" customFormat="1" ht="13.2">
      <c r="A93" s="42">
        <f t="shared" si="5"/>
        <v>4</v>
      </c>
      <c r="B93" s="51">
        <v>7211</v>
      </c>
      <c r="C93" s="95" t="s">
        <v>282</v>
      </c>
      <c r="D93" s="55">
        <f>D94</f>
        <v>1300</v>
      </c>
      <c r="E93" s="55">
        <f>E94</f>
        <v>0</v>
      </c>
      <c r="F93" s="55">
        <f>F94</f>
        <v>1300</v>
      </c>
    </row>
    <row r="94" spans="1:6" s="87" customFormat="1" ht="13.2">
      <c r="A94" s="84">
        <f t="shared" si="5"/>
        <v>5</v>
      </c>
      <c r="B94" s="85">
        <v>72119</v>
      </c>
      <c r="C94" s="96" t="s">
        <v>283</v>
      </c>
      <c r="D94" s="86">
        <v>1300</v>
      </c>
      <c r="E94" s="86">
        <v>0</v>
      </c>
      <c r="F94" s="86">
        <v>1300</v>
      </c>
    </row>
    <row r="95" spans="1:6" s="56" customFormat="1" ht="13.2">
      <c r="A95" s="42">
        <f t="shared" si="5"/>
        <v>4</v>
      </c>
      <c r="B95" s="51">
        <v>7212</v>
      </c>
      <c r="C95" s="95" t="s">
        <v>164</v>
      </c>
      <c r="D95" s="55">
        <f>D96</f>
        <v>0</v>
      </c>
      <c r="E95" s="55">
        <f t="shared" ref="E95:F95" si="9">E96</f>
        <v>0</v>
      </c>
      <c r="F95" s="55">
        <f t="shared" si="9"/>
        <v>0</v>
      </c>
    </row>
    <row r="96" spans="1:6" s="87" customFormat="1" ht="13.2" hidden="1">
      <c r="A96" s="84">
        <f t="shared" si="5"/>
        <v>5</v>
      </c>
      <c r="B96" s="85">
        <v>72121</v>
      </c>
      <c r="C96" s="96" t="s">
        <v>284</v>
      </c>
      <c r="D96" s="86"/>
      <c r="E96" s="86"/>
      <c r="F96" s="86"/>
    </row>
    <row r="97" spans="1:6" s="47" customFormat="1" ht="13.2" hidden="1">
      <c r="A97" s="46">
        <f t="shared" si="5"/>
        <v>3</v>
      </c>
      <c r="B97" s="50">
        <v>723</v>
      </c>
      <c r="C97" s="94" t="s">
        <v>285</v>
      </c>
      <c r="D97" s="83">
        <f>D98</f>
        <v>0</v>
      </c>
      <c r="E97" s="83">
        <f t="shared" ref="E97:F98" si="10">E98</f>
        <v>0</v>
      </c>
      <c r="F97" s="83">
        <f t="shared" si="10"/>
        <v>0</v>
      </c>
    </row>
    <row r="98" spans="1:6" s="56" customFormat="1" ht="13.2" hidden="1">
      <c r="A98" s="42">
        <f t="shared" si="5"/>
        <v>4</v>
      </c>
      <c r="B98" s="51">
        <v>7231</v>
      </c>
      <c r="C98" s="95" t="s">
        <v>182</v>
      </c>
      <c r="D98" s="55">
        <f>D99</f>
        <v>0</v>
      </c>
      <c r="E98" s="55">
        <f t="shared" si="10"/>
        <v>0</v>
      </c>
      <c r="F98" s="55">
        <f t="shared" si="10"/>
        <v>0</v>
      </c>
    </row>
    <row r="99" spans="1:6" s="87" customFormat="1" ht="13.2" hidden="1">
      <c r="A99" s="84">
        <f t="shared" si="5"/>
        <v>5</v>
      </c>
      <c r="B99" s="85">
        <v>72311</v>
      </c>
      <c r="C99" s="96" t="s">
        <v>286</v>
      </c>
      <c r="D99" s="86"/>
      <c r="E99" s="86"/>
      <c r="F99" s="86"/>
    </row>
    <row r="100" spans="1:6" s="45" customFormat="1" ht="13.2" hidden="1">
      <c r="A100" s="43">
        <f t="shared" si="5"/>
        <v>1</v>
      </c>
      <c r="B100" s="50">
        <v>8</v>
      </c>
      <c r="C100" s="92" t="s">
        <v>287</v>
      </c>
      <c r="D100" s="44">
        <f>D101</f>
        <v>0</v>
      </c>
      <c r="E100" s="44">
        <f t="shared" ref="E100:F100" si="11">E101</f>
        <v>0</v>
      </c>
      <c r="F100" s="44">
        <f t="shared" si="11"/>
        <v>0</v>
      </c>
    </row>
    <row r="101" spans="1:6" s="47" customFormat="1" ht="13.2" hidden="1">
      <c r="A101" s="46">
        <f t="shared" si="5"/>
        <v>2</v>
      </c>
      <c r="B101" s="50">
        <v>84</v>
      </c>
      <c r="C101" s="92" t="s">
        <v>288</v>
      </c>
      <c r="D101" s="44">
        <f>D102+D104</f>
        <v>0</v>
      </c>
      <c r="E101" s="44">
        <f t="shared" ref="E101:F101" si="12">E102+E104</f>
        <v>0</v>
      </c>
      <c r="F101" s="44">
        <f t="shared" si="12"/>
        <v>0</v>
      </c>
    </row>
    <row r="102" spans="1:6" s="47" customFormat="1" ht="24" hidden="1">
      <c r="A102" s="46">
        <f t="shared" si="5"/>
        <v>3</v>
      </c>
      <c r="B102" s="50">
        <v>844</v>
      </c>
      <c r="C102" s="94" t="s">
        <v>289</v>
      </c>
      <c r="D102" s="44">
        <f>D103</f>
        <v>0</v>
      </c>
      <c r="E102" s="44">
        <f t="shared" ref="E102:F102" si="13">E103</f>
        <v>0</v>
      </c>
      <c r="F102" s="44">
        <f t="shared" si="13"/>
        <v>0</v>
      </c>
    </row>
    <row r="103" spans="1:6" s="56" customFormat="1" ht="13.2" hidden="1">
      <c r="A103" s="42">
        <f t="shared" si="5"/>
        <v>4</v>
      </c>
      <c r="B103" s="51">
        <v>8443</v>
      </c>
      <c r="C103" s="95" t="s">
        <v>290</v>
      </c>
      <c r="D103" s="48"/>
      <c r="E103" s="48"/>
      <c r="F103" s="48"/>
    </row>
    <row r="104" spans="1:6" s="47" customFormat="1" ht="13.2" hidden="1">
      <c r="A104" s="46">
        <f t="shared" si="5"/>
        <v>3</v>
      </c>
      <c r="B104" s="50">
        <v>847</v>
      </c>
      <c r="C104" s="94" t="s">
        <v>291</v>
      </c>
      <c r="D104" s="83">
        <f>D105</f>
        <v>0</v>
      </c>
      <c r="E104" s="83">
        <f t="shared" ref="E104:F105" si="14">E105</f>
        <v>0</v>
      </c>
      <c r="F104" s="83">
        <f t="shared" si="14"/>
        <v>0</v>
      </c>
    </row>
    <row r="105" spans="1:6" s="56" customFormat="1" ht="13.2" hidden="1">
      <c r="A105" s="42">
        <f t="shared" si="5"/>
        <v>4</v>
      </c>
      <c r="B105" s="51">
        <v>8471</v>
      </c>
      <c r="C105" s="95" t="s">
        <v>292</v>
      </c>
      <c r="D105" s="55">
        <f>D106</f>
        <v>0</v>
      </c>
      <c r="E105" s="55">
        <f t="shared" si="14"/>
        <v>0</v>
      </c>
      <c r="F105" s="55">
        <f t="shared" si="14"/>
        <v>0</v>
      </c>
    </row>
    <row r="106" spans="1:6" s="87" customFormat="1" ht="13.2" hidden="1">
      <c r="A106" s="84">
        <f t="shared" si="5"/>
        <v>5</v>
      </c>
      <c r="B106" s="85">
        <v>84712</v>
      </c>
      <c r="C106" s="96" t="s">
        <v>293</v>
      </c>
      <c r="D106" s="86"/>
      <c r="E106" s="86"/>
      <c r="F106" s="86"/>
    </row>
  </sheetData>
  <autoFilter ref="A2:F106"/>
  <mergeCells count="1">
    <mergeCell ref="C1:F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firstPageNumber="3" orientation="portrait" useFirstPageNumber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7"/>
  <sheetViews>
    <sheetView showGridLines="0" topLeftCell="B14" zoomScaleNormal="100" workbookViewId="0">
      <selection activeCell="I31" sqref="I31"/>
    </sheetView>
  </sheetViews>
  <sheetFormatPr defaultColWidth="9.109375" defaultRowHeight="11.4"/>
  <cols>
    <col min="1" max="1" width="9.109375" style="53" hidden="1" customWidth="1"/>
    <col min="2" max="2" width="12.6640625" style="53" customWidth="1"/>
    <col min="3" max="3" width="54.6640625" style="59" customWidth="1"/>
    <col min="4" max="6" width="14.6640625" style="64" customWidth="1"/>
    <col min="7" max="7" width="9.109375" style="53"/>
    <col min="8" max="10" width="12.88671875" style="53" bestFit="1" customWidth="1"/>
    <col min="11" max="16384" width="9.109375" style="53"/>
  </cols>
  <sheetData>
    <row r="1" spans="1:10" ht="12" thickBot="1">
      <c r="C1" s="320"/>
      <c r="D1" s="321"/>
      <c r="E1" s="321"/>
      <c r="F1" s="321"/>
    </row>
    <row r="2" spans="1:10" ht="53.4" thickBot="1">
      <c r="A2" s="53" t="s">
        <v>40</v>
      </c>
      <c r="B2" s="54" t="s">
        <v>42</v>
      </c>
      <c r="C2" s="97" t="s">
        <v>19</v>
      </c>
      <c r="D2" s="54" t="s">
        <v>333</v>
      </c>
      <c r="E2" s="54" t="s">
        <v>478</v>
      </c>
      <c r="F2" s="54" t="s">
        <v>477</v>
      </c>
    </row>
    <row r="3" spans="1:10" ht="13.2">
      <c r="A3" s="53">
        <f>LEN(B3)</f>
        <v>1</v>
      </c>
      <c r="B3" s="60" t="s">
        <v>51</v>
      </c>
      <c r="C3" s="98" t="s">
        <v>52</v>
      </c>
      <c r="D3" s="61">
        <f>D4+D14+D47+D55+D61+D66</f>
        <v>6705910</v>
      </c>
      <c r="E3" s="61">
        <f>E4+E14+E47+E55+E61+E66</f>
        <v>577080</v>
      </c>
      <c r="F3" s="61">
        <f>F4+F14+F47+F55+F61+F66</f>
        <v>7282990</v>
      </c>
      <c r="H3" s="148"/>
      <c r="I3" s="148"/>
      <c r="J3" s="148"/>
    </row>
    <row r="4" spans="1:10" ht="13.2">
      <c r="A4" s="53">
        <f t="shared" ref="A4:A54" si="0">LEN(B4)</f>
        <v>2</v>
      </c>
      <c r="B4" s="60" t="s">
        <v>53</v>
      </c>
      <c r="C4" s="98" t="s">
        <v>21</v>
      </c>
      <c r="D4" s="61">
        <f>+D5+D9+D11</f>
        <v>3720000</v>
      </c>
      <c r="E4" s="61">
        <f>+E5+E9+E11</f>
        <v>0</v>
      </c>
      <c r="F4" s="61">
        <f>+F5+F9+F11</f>
        <v>3720000</v>
      </c>
    </row>
    <row r="5" spans="1:10" ht="12">
      <c r="A5" s="53">
        <f t="shared" si="0"/>
        <v>3</v>
      </c>
      <c r="B5" s="81" t="s">
        <v>54</v>
      </c>
      <c r="C5" s="99" t="s">
        <v>22</v>
      </c>
      <c r="D5" s="62">
        <f>D6+D7+D8</f>
        <v>3089000</v>
      </c>
      <c r="E5" s="62">
        <f>E6+E7+E8</f>
        <v>0</v>
      </c>
      <c r="F5" s="62">
        <f>F6+F7+F8</f>
        <v>3089000</v>
      </c>
    </row>
    <row r="6" spans="1:10">
      <c r="A6" s="53">
        <f t="shared" si="0"/>
        <v>4</v>
      </c>
      <c r="B6" s="82" t="s">
        <v>55</v>
      </c>
      <c r="C6" s="100" t="s">
        <v>43</v>
      </c>
      <c r="D6" s="63">
        <v>2888000</v>
      </c>
      <c r="E6" s="63"/>
      <c r="F6" s="63">
        <v>2888000</v>
      </c>
    </row>
    <row r="7" spans="1:10" hidden="1">
      <c r="A7" s="53">
        <f t="shared" si="0"/>
        <v>4</v>
      </c>
      <c r="B7" s="82" t="s">
        <v>56</v>
      </c>
      <c r="C7" s="100" t="s">
        <v>57</v>
      </c>
      <c r="D7" s="63"/>
      <c r="E7" s="63"/>
      <c r="F7" s="63"/>
    </row>
    <row r="8" spans="1:10">
      <c r="A8" s="53">
        <f t="shared" si="0"/>
        <v>4</v>
      </c>
      <c r="B8" s="82" t="s">
        <v>58</v>
      </c>
      <c r="C8" s="100" t="s">
        <v>59</v>
      </c>
      <c r="D8" s="63">
        <v>201000</v>
      </c>
      <c r="E8" s="63"/>
      <c r="F8" s="63">
        <v>201000</v>
      </c>
    </row>
    <row r="9" spans="1:10" ht="12">
      <c r="A9" s="53">
        <f t="shared" si="0"/>
        <v>3</v>
      </c>
      <c r="B9" s="81">
        <v>312</v>
      </c>
      <c r="C9" s="99" t="s">
        <v>23</v>
      </c>
      <c r="D9" s="62">
        <f>D10</f>
        <v>100000</v>
      </c>
      <c r="E9" s="62">
        <f>E10</f>
        <v>0</v>
      </c>
      <c r="F9" s="62">
        <f>F10</f>
        <v>100000</v>
      </c>
    </row>
    <row r="10" spans="1:10">
      <c r="A10" s="53">
        <f t="shared" si="0"/>
        <v>4</v>
      </c>
      <c r="B10" s="82" t="s">
        <v>60</v>
      </c>
      <c r="C10" s="100" t="s">
        <v>23</v>
      </c>
      <c r="D10" s="63">
        <v>100000</v>
      </c>
      <c r="E10" s="63"/>
      <c r="F10" s="63">
        <v>100000</v>
      </c>
    </row>
    <row r="11" spans="1:10" ht="12">
      <c r="A11" s="53">
        <f t="shared" si="0"/>
        <v>3</v>
      </c>
      <c r="B11" s="81">
        <v>313</v>
      </c>
      <c r="C11" s="99" t="s">
        <v>24</v>
      </c>
      <c r="D11" s="62">
        <f>D12+D13</f>
        <v>531000</v>
      </c>
      <c r="E11" s="62">
        <f>E12+E13</f>
        <v>0</v>
      </c>
      <c r="F11" s="62">
        <f>F12+F13</f>
        <v>531000</v>
      </c>
    </row>
    <row r="12" spans="1:10">
      <c r="A12" s="53">
        <f t="shared" si="0"/>
        <v>4</v>
      </c>
      <c r="B12" s="82" t="s">
        <v>61</v>
      </c>
      <c r="C12" s="100" t="s">
        <v>44</v>
      </c>
      <c r="D12" s="63">
        <v>478500</v>
      </c>
      <c r="E12" s="63"/>
      <c r="F12" s="63">
        <v>478500</v>
      </c>
    </row>
    <row r="13" spans="1:10">
      <c r="A13" s="53">
        <f t="shared" si="0"/>
        <v>4</v>
      </c>
      <c r="B13" s="82" t="s">
        <v>62</v>
      </c>
      <c r="C13" s="100" t="s">
        <v>45</v>
      </c>
      <c r="D13" s="63">
        <v>52500</v>
      </c>
      <c r="E13" s="63"/>
      <c r="F13" s="63">
        <v>52500</v>
      </c>
    </row>
    <row r="14" spans="1:10" ht="13.2">
      <c r="A14" s="53">
        <f t="shared" si="0"/>
        <v>2</v>
      </c>
      <c r="B14" s="60" t="s">
        <v>63</v>
      </c>
      <c r="C14" s="98" t="s">
        <v>25</v>
      </c>
      <c r="D14" s="61">
        <f>D15+D20+D27+D37+D39</f>
        <v>2979910</v>
      </c>
      <c r="E14" s="61">
        <f>E15+E20+E27+E37+E39</f>
        <v>577080</v>
      </c>
      <c r="F14" s="61">
        <f>F15+F20+F27+F37+F39</f>
        <v>3556990</v>
      </c>
    </row>
    <row r="15" spans="1:10" ht="12">
      <c r="A15" s="53">
        <f t="shared" si="0"/>
        <v>3</v>
      </c>
      <c r="B15" s="81" t="s">
        <v>64</v>
      </c>
      <c r="C15" s="99" t="s">
        <v>26</v>
      </c>
      <c r="D15" s="62">
        <f>SUM(D16:D19)</f>
        <v>180500</v>
      </c>
      <c r="E15" s="62">
        <f>SUM(E16:E19)</f>
        <v>0</v>
      </c>
      <c r="F15" s="62">
        <f>SUM(F16:F19)</f>
        <v>180500</v>
      </c>
    </row>
    <row r="16" spans="1:10">
      <c r="A16" s="53">
        <f t="shared" si="0"/>
        <v>4</v>
      </c>
      <c r="B16" s="82" t="s">
        <v>65</v>
      </c>
      <c r="C16" s="100" t="s">
        <v>66</v>
      </c>
      <c r="D16" s="63">
        <v>70000</v>
      </c>
      <c r="E16" s="63">
        <f>F16-D16</f>
        <v>0</v>
      </c>
      <c r="F16" s="63">
        <v>70000</v>
      </c>
    </row>
    <row r="17" spans="1:7">
      <c r="A17" s="53">
        <f t="shared" si="0"/>
        <v>4</v>
      </c>
      <c r="B17" s="82" t="s">
        <v>67</v>
      </c>
      <c r="C17" s="100" t="s">
        <v>68</v>
      </c>
      <c r="D17" s="63">
        <v>95000</v>
      </c>
      <c r="E17" s="63">
        <f t="shared" ref="E17:E19" si="1">F17-D17</f>
        <v>0</v>
      </c>
      <c r="F17" s="63">
        <v>95000</v>
      </c>
    </row>
    <row r="18" spans="1:7">
      <c r="A18" s="53">
        <f t="shared" si="0"/>
        <v>4</v>
      </c>
      <c r="B18" s="82" t="s">
        <v>69</v>
      </c>
      <c r="C18" s="100" t="s">
        <v>70</v>
      </c>
      <c r="D18" s="63">
        <v>10000</v>
      </c>
      <c r="E18" s="63">
        <f t="shared" si="1"/>
        <v>0</v>
      </c>
      <c r="F18" s="63">
        <v>10000</v>
      </c>
    </row>
    <row r="19" spans="1:7">
      <c r="A19" s="53">
        <f t="shared" si="0"/>
        <v>4</v>
      </c>
      <c r="B19" s="82" t="s">
        <v>71</v>
      </c>
      <c r="C19" s="100" t="s">
        <v>72</v>
      </c>
      <c r="D19" s="63">
        <v>5500</v>
      </c>
      <c r="E19" s="63">
        <f t="shared" si="1"/>
        <v>0</v>
      </c>
      <c r="F19" s="63">
        <v>5500</v>
      </c>
    </row>
    <row r="20" spans="1:7" ht="12">
      <c r="A20" s="53">
        <f t="shared" si="0"/>
        <v>3</v>
      </c>
      <c r="B20" s="81" t="s">
        <v>73</v>
      </c>
      <c r="C20" s="99" t="s">
        <v>27</v>
      </c>
      <c r="D20" s="62">
        <f>SUM(D21:D26)</f>
        <v>1715960</v>
      </c>
      <c r="E20" s="62">
        <f>SUM(E21:E26)</f>
        <v>2040</v>
      </c>
      <c r="F20" s="62">
        <f>SUM(F21:F26)</f>
        <v>1718000</v>
      </c>
    </row>
    <row r="21" spans="1:7">
      <c r="A21" s="53">
        <f t="shared" si="0"/>
        <v>4</v>
      </c>
      <c r="B21" s="82" t="s">
        <v>74</v>
      </c>
      <c r="C21" s="100" t="s">
        <v>46</v>
      </c>
      <c r="D21" s="63">
        <v>118600</v>
      </c>
      <c r="E21" s="63">
        <f>F21-D21</f>
        <v>0</v>
      </c>
      <c r="F21" s="63">
        <v>118600</v>
      </c>
    </row>
    <row r="22" spans="1:7" ht="12">
      <c r="A22" s="53">
        <f t="shared" si="0"/>
        <v>4</v>
      </c>
      <c r="B22" s="82" t="s">
        <v>75</v>
      </c>
      <c r="C22" s="100" t="s">
        <v>47</v>
      </c>
      <c r="D22" s="63">
        <v>942360</v>
      </c>
      <c r="E22" s="63">
        <f t="shared" ref="E22:E26" si="2">F22-D22</f>
        <v>-22760</v>
      </c>
      <c r="F22" s="63">
        <v>919600</v>
      </c>
      <c r="G22" s="154"/>
    </row>
    <row r="23" spans="1:7">
      <c r="A23" s="53">
        <f t="shared" si="0"/>
        <v>4</v>
      </c>
      <c r="B23" s="82" t="s">
        <v>76</v>
      </c>
      <c r="C23" s="100" t="s">
        <v>77</v>
      </c>
      <c r="D23" s="63">
        <v>430000</v>
      </c>
      <c r="E23" s="63">
        <f t="shared" si="2"/>
        <v>0</v>
      </c>
      <c r="F23" s="63">
        <v>430000</v>
      </c>
    </row>
    <row r="24" spans="1:7" ht="12">
      <c r="A24" s="53">
        <f t="shared" si="0"/>
        <v>4</v>
      </c>
      <c r="B24" s="82" t="s">
        <v>78</v>
      </c>
      <c r="C24" s="100" t="s">
        <v>79</v>
      </c>
      <c r="D24" s="63">
        <v>150000</v>
      </c>
      <c r="E24" s="63">
        <f t="shared" si="2"/>
        <v>24900</v>
      </c>
      <c r="F24" s="63">
        <v>174900</v>
      </c>
      <c r="G24" s="154"/>
    </row>
    <row r="25" spans="1:7">
      <c r="A25" s="53">
        <f t="shared" si="0"/>
        <v>4</v>
      </c>
      <c r="B25" s="82" t="s">
        <v>80</v>
      </c>
      <c r="C25" s="100" t="s">
        <v>81</v>
      </c>
      <c r="D25" s="63">
        <v>50000</v>
      </c>
      <c r="E25" s="63">
        <f t="shared" si="2"/>
        <v>0</v>
      </c>
      <c r="F25" s="63">
        <v>50000</v>
      </c>
    </row>
    <row r="26" spans="1:7">
      <c r="A26" s="53">
        <f t="shared" si="0"/>
        <v>4</v>
      </c>
      <c r="B26" s="82" t="s">
        <v>82</v>
      </c>
      <c r="C26" s="100" t="s">
        <v>83</v>
      </c>
      <c r="D26" s="63">
        <v>25000</v>
      </c>
      <c r="E26" s="63">
        <f t="shared" si="2"/>
        <v>-100</v>
      </c>
      <c r="F26" s="63">
        <v>24900</v>
      </c>
    </row>
    <row r="27" spans="1:7" ht="12">
      <c r="A27" s="53">
        <f t="shared" si="0"/>
        <v>3</v>
      </c>
      <c r="B27" s="81" t="s">
        <v>84</v>
      </c>
      <c r="C27" s="99" t="s">
        <v>28</v>
      </c>
      <c r="D27" s="62">
        <f>SUM(D28:D36)</f>
        <v>1003250</v>
      </c>
      <c r="E27" s="62">
        <f>SUM(E28:E36)</f>
        <v>557265</v>
      </c>
      <c r="F27" s="62">
        <f>SUM(F28:F36)</f>
        <v>1560515</v>
      </c>
    </row>
    <row r="28" spans="1:7">
      <c r="A28" s="53">
        <f t="shared" si="0"/>
        <v>4</v>
      </c>
      <c r="B28" s="82" t="s">
        <v>85</v>
      </c>
      <c r="C28" s="100" t="s">
        <v>86</v>
      </c>
      <c r="D28" s="63">
        <v>101500</v>
      </c>
      <c r="E28" s="63">
        <f>F28-D28</f>
        <v>0</v>
      </c>
      <c r="F28" s="63">
        <v>101500</v>
      </c>
    </row>
    <row r="29" spans="1:7">
      <c r="A29" s="53">
        <f t="shared" si="0"/>
        <v>4</v>
      </c>
      <c r="B29" s="82" t="s">
        <v>87</v>
      </c>
      <c r="C29" s="100" t="s">
        <v>50</v>
      </c>
      <c r="D29" s="63">
        <v>417050</v>
      </c>
      <c r="E29" s="63">
        <f>F29-D29</f>
        <v>433665</v>
      </c>
      <c r="F29" s="63">
        <v>850715</v>
      </c>
    </row>
    <row r="30" spans="1:7">
      <c r="A30" s="53">
        <f t="shared" si="0"/>
        <v>4</v>
      </c>
      <c r="B30" s="82" t="s">
        <v>88</v>
      </c>
      <c r="C30" s="100" t="s">
        <v>89</v>
      </c>
      <c r="D30" s="63">
        <v>32500</v>
      </c>
      <c r="E30" s="281">
        <f t="shared" ref="E30:E36" si="3">F30-D30</f>
        <v>-4000</v>
      </c>
      <c r="F30" s="63">
        <v>28500</v>
      </c>
    </row>
    <row r="31" spans="1:7">
      <c r="A31" s="53">
        <f t="shared" si="0"/>
        <v>4</v>
      </c>
      <c r="B31" s="82" t="s">
        <v>90</v>
      </c>
      <c r="C31" s="100" t="s">
        <v>91</v>
      </c>
      <c r="D31" s="63">
        <v>284000</v>
      </c>
      <c r="E31" s="281">
        <f t="shared" si="3"/>
        <v>110000</v>
      </c>
      <c r="F31" s="63">
        <v>394000</v>
      </c>
    </row>
    <row r="32" spans="1:7">
      <c r="A32" s="53">
        <f t="shared" si="0"/>
        <v>4</v>
      </c>
      <c r="B32" s="82" t="s">
        <v>92</v>
      </c>
      <c r="C32" s="100" t="s">
        <v>93</v>
      </c>
      <c r="D32" s="63">
        <v>15000</v>
      </c>
      <c r="E32" s="281">
        <f t="shared" si="3"/>
        <v>0</v>
      </c>
      <c r="F32" s="63">
        <v>15000</v>
      </c>
    </row>
    <row r="33" spans="1:6">
      <c r="A33" s="53">
        <f t="shared" si="0"/>
        <v>4</v>
      </c>
      <c r="B33" s="82" t="s">
        <v>94</v>
      </c>
      <c r="C33" s="100" t="s">
        <v>95</v>
      </c>
      <c r="D33" s="63">
        <v>28000</v>
      </c>
      <c r="E33" s="281">
        <f t="shared" si="3"/>
        <v>0</v>
      </c>
      <c r="F33" s="63">
        <v>28000</v>
      </c>
    </row>
    <row r="34" spans="1:6">
      <c r="A34" s="53">
        <f t="shared" si="0"/>
        <v>4</v>
      </c>
      <c r="B34" s="82" t="s">
        <v>96</v>
      </c>
      <c r="C34" s="100" t="s">
        <v>97</v>
      </c>
      <c r="D34" s="63">
        <v>65000</v>
      </c>
      <c r="E34" s="281">
        <f t="shared" si="3"/>
        <v>13000</v>
      </c>
      <c r="F34" s="63">
        <v>78000</v>
      </c>
    </row>
    <row r="35" spans="1:6">
      <c r="A35" s="53">
        <f t="shared" si="0"/>
        <v>4</v>
      </c>
      <c r="B35" s="82" t="s">
        <v>98</v>
      </c>
      <c r="C35" s="100" t="s">
        <v>99</v>
      </c>
      <c r="D35" s="63">
        <v>24900</v>
      </c>
      <c r="E35" s="281">
        <f t="shared" si="3"/>
        <v>0</v>
      </c>
      <c r="F35" s="63">
        <v>24900</v>
      </c>
    </row>
    <row r="36" spans="1:6">
      <c r="A36" s="53">
        <f t="shared" si="0"/>
        <v>4</v>
      </c>
      <c r="B36" s="82" t="s">
        <v>100</v>
      </c>
      <c r="C36" s="100" t="s">
        <v>101</v>
      </c>
      <c r="D36" s="63">
        <v>35300</v>
      </c>
      <c r="E36" s="281">
        <f t="shared" si="3"/>
        <v>4600</v>
      </c>
      <c r="F36" s="63">
        <v>39900</v>
      </c>
    </row>
    <row r="37" spans="1:6" ht="12">
      <c r="A37" s="53">
        <f t="shared" si="0"/>
        <v>3</v>
      </c>
      <c r="B37" s="81" t="s">
        <v>102</v>
      </c>
      <c r="C37" s="99" t="s">
        <v>103</v>
      </c>
      <c r="D37" s="62">
        <f>D38</f>
        <v>0</v>
      </c>
      <c r="E37" s="282">
        <f>E38</f>
        <v>2775</v>
      </c>
      <c r="F37" s="62">
        <f>F38</f>
        <v>2775</v>
      </c>
    </row>
    <row r="38" spans="1:6">
      <c r="A38" s="53">
        <f t="shared" si="0"/>
        <v>4</v>
      </c>
      <c r="B38" s="82" t="s">
        <v>104</v>
      </c>
      <c r="C38" s="100" t="s">
        <v>103</v>
      </c>
      <c r="D38" s="63">
        <v>0</v>
      </c>
      <c r="E38" s="281">
        <f>F38-D38</f>
        <v>2775</v>
      </c>
      <c r="F38" s="63">
        <v>2775</v>
      </c>
    </row>
    <row r="39" spans="1:6" ht="12">
      <c r="A39" s="53">
        <f t="shared" si="0"/>
        <v>3</v>
      </c>
      <c r="B39" s="81" t="s">
        <v>105</v>
      </c>
      <c r="C39" s="99" t="s">
        <v>29</v>
      </c>
      <c r="D39" s="62">
        <f>SUM(D40:D46)</f>
        <v>80200</v>
      </c>
      <c r="E39" s="282">
        <f>SUM(E40:E46)</f>
        <v>15000</v>
      </c>
      <c r="F39" s="62">
        <f>SUM(F40:F46)</f>
        <v>95200</v>
      </c>
    </row>
    <row r="40" spans="1:6">
      <c r="A40" s="53">
        <f t="shared" si="0"/>
        <v>4</v>
      </c>
      <c r="B40" s="82" t="s">
        <v>106</v>
      </c>
      <c r="C40" s="100" t="s">
        <v>107</v>
      </c>
      <c r="D40" s="63">
        <v>2000</v>
      </c>
      <c r="E40" s="281">
        <f>F40-D40</f>
        <v>0</v>
      </c>
      <c r="F40" s="63">
        <v>2000</v>
      </c>
    </row>
    <row r="41" spans="1:6">
      <c r="A41" s="53">
        <f t="shared" si="0"/>
        <v>4</v>
      </c>
      <c r="B41" s="82" t="s">
        <v>108</v>
      </c>
      <c r="C41" s="100" t="s">
        <v>109</v>
      </c>
      <c r="D41" s="63">
        <v>14300</v>
      </c>
      <c r="E41" s="281">
        <f t="shared" ref="E41:E46" si="4">F41-D41</f>
        <v>0</v>
      </c>
      <c r="F41" s="63">
        <v>14300</v>
      </c>
    </row>
    <row r="42" spans="1:6">
      <c r="A42" s="53">
        <f t="shared" si="0"/>
        <v>4</v>
      </c>
      <c r="B42" s="82" t="s">
        <v>110</v>
      </c>
      <c r="C42" s="100" t="s">
        <v>111</v>
      </c>
      <c r="D42" s="63">
        <v>20000</v>
      </c>
      <c r="E42" s="281">
        <f t="shared" si="4"/>
        <v>0</v>
      </c>
      <c r="F42" s="63">
        <v>20000</v>
      </c>
    </row>
    <row r="43" spans="1:6">
      <c r="A43" s="53">
        <f t="shared" si="0"/>
        <v>4</v>
      </c>
      <c r="B43" s="82" t="s">
        <v>112</v>
      </c>
      <c r="C43" s="100" t="s">
        <v>113</v>
      </c>
      <c r="D43" s="63">
        <v>2000</v>
      </c>
      <c r="E43" s="281">
        <f t="shared" si="4"/>
        <v>0</v>
      </c>
      <c r="F43" s="63">
        <v>2000</v>
      </c>
    </row>
    <row r="44" spans="1:6">
      <c r="A44" s="53">
        <f t="shared" si="0"/>
        <v>4</v>
      </c>
      <c r="B44" s="82" t="s">
        <v>114</v>
      </c>
      <c r="C44" s="100" t="s">
        <v>115</v>
      </c>
      <c r="D44" s="63">
        <v>17000</v>
      </c>
      <c r="E44" s="281">
        <f t="shared" si="4"/>
        <v>15000</v>
      </c>
      <c r="F44" s="63">
        <v>32000</v>
      </c>
    </row>
    <row r="45" spans="1:6" hidden="1">
      <c r="A45" s="53">
        <f t="shared" si="0"/>
        <v>4</v>
      </c>
      <c r="B45" s="82" t="s">
        <v>116</v>
      </c>
      <c r="C45" s="100" t="s">
        <v>117</v>
      </c>
      <c r="D45" s="63">
        <v>0</v>
      </c>
      <c r="E45" s="63">
        <f t="shared" si="4"/>
        <v>0</v>
      </c>
      <c r="F45" s="63">
        <v>0</v>
      </c>
    </row>
    <row r="46" spans="1:6">
      <c r="A46" s="53">
        <f t="shared" si="0"/>
        <v>4</v>
      </c>
      <c r="B46" s="82" t="s">
        <v>118</v>
      </c>
      <c r="C46" s="100" t="s">
        <v>29</v>
      </c>
      <c r="D46" s="63">
        <v>24900</v>
      </c>
      <c r="E46" s="63">
        <f t="shared" si="4"/>
        <v>0</v>
      </c>
      <c r="F46" s="63">
        <v>24900</v>
      </c>
    </row>
    <row r="47" spans="1:6" ht="13.2">
      <c r="A47" s="53">
        <f t="shared" si="0"/>
        <v>2</v>
      </c>
      <c r="B47" s="60" t="s">
        <v>119</v>
      </c>
      <c r="C47" s="98" t="s">
        <v>120</v>
      </c>
      <c r="D47" s="61">
        <f>D48+D50</f>
        <v>6000</v>
      </c>
      <c r="E47" s="61">
        <f>E48+E50</f>
        <v>0</v>
      </c>
      <c r="F47" s="61">
        <f>F48+F50</f>
        <v>6000</v>
      </c>
    </row>
    <row r="48" spans="1:6" ht="12" hidden="1">
      <c r="A48" s="53">
        <f t="shared" si="0"/>
        <v>3</v>
      </c>
      <c r="B48" s="81" t="s">
        <v>121</v>
      </c>
      <c r="C48" s="99" t="s">
        <v>122</v>
      </c>
      <c r="D48" s="62">
        <f>SUM(D49)</f>
        <v>0</v>
      </c>
      <c r="E48" s="62">
        <f>SUM(E49)</f>
        <v>0</v>
      </c>
      <c r="F48" s="62">
        <f>SUM(F49)</f>
        <v>0</v>
      </c>
    </row>
    <row r="49" spans="1:6" ht="20.399999999999999" hidden="1">
      <c r="A49" s="53">
        <f t="shared" si="0"/>
        <v>4</v>
      </c>
      <c r="B49" s="82" t="s">
        <v>123</v>
      </c>
      <c r="C49" s="100" t="s">
        <v>124</v>
      </c>
      <c r="D49" s="63"/>
      <c r="E49" s="63"/>
      <c r="F49" s="63"/>
    </row>
    <row r="50" spans="1:6" ht="12">
      <c r="A50" s="53">
        <f t="shared" si="0"/>
        <v>3</v>
      </c>
      <c r="B50" s="81" t="s">
        <v>125</v>
      </c>
      <c r="C50" s="99" t="s">
        <v>30</v>
      </c>
      <c r="D50" s="62">
        <f>SUM(D51:D54)</f>
        <v>6000</v>
      </c>
      <c r="E50" s="62">
        <f>SUM(E51:E54)</f>
        <v>0</v>
      </c>
      <c r="F50" s="62">
        <f>SUM(F51:F54)</f>
        <v>6000</v>
      </c>
    </row>
    <row r="51" spans="1:6">
      <c r="A51" s="53">
        <f t="shared" si="0"/>
        <v>4</v>
      </c>
      <c r="B51" s="82" t="s">
        <v>126</v>
      </c>
      <c r="C51" s="100" t="s">
        <v>127</v>
      </c>
      <c r="D51" s="63">
        <v>5600</v>
      </c>
      <c r="E51" s="63"/>
      <c r="F51" s="63">
        <v>5600</v>
      </c>
    </row>
    <row r="52" spans="1:6" hidden="1">
      <c r="A52" s="53">
        <f t="shared" si="0"/>
        <v>4</v>
      </c>
      <c r="B52" s="82" t="s">
        <v>128</v>
      </c>
      <c r="C52" s="100" t="s">
        <v>129</v>
      </c>
      <c r="D52" s="63"/>
      <c r="E52" s="63"/>
      <c r="F52" s="63"/>
    </row>
    <row r="53" spans="1:6">
      <c r="A53" s="53">
        <f t="shared" si="0"/>
        <v>4</v>
      </c>
      <c r="B53" s="82" t="s">
        <v>130</v>
      </c>
      <c r="C53" s="100" t="s">
        <v>131</v>
      </c>
      <c r="D53" s="63">
        <v>400</v>
      </c>
      <c r="E53" s="63"/>
      <c r="F53" s="63">
        <v>400</v>
      </c>
    </row>
    <row r="54" spans="1:6" hidden="1">
      <c r="A54" s="53">
        <f t="shared" si="0"/>
        <v>4</v>
      </c>
      <c r="B54" s="82" t="s">
        <v>132</v>
      </c>
      <c r="C54" s="100" t="s">
        <v>133</v>
      </c>
      <c r="D54" s="63"/>
      <c r="E54" s="63"/>
      <c r="F54" s="63"/>
    </row>
    <row r="55" spans="1:6" s="101" customFormat="1" ht="13.2" hidden="1">
      <c r="B55" s="60">
        <v>36</v>
      </c>
      <c r="C55" s="98" t="s">
        <v>329</v>
      </c>
      <c r="D55" s="61">
        <f>D56</f>
        <v>0</v>
      </c>
      <c r="E55" s="61">
        <f>E56</f>
        <v>0</v>
      </c>
      <c r="F55" s="61">
        <f>F56</f>
        <v>0</v>
      </c>
    </row>
    <row r="56" spans="1:6" s="101" customFormat="1" ht="12" hidden="1">
      <c r="B56" s="81" t="s">
        <v>323</v>
      </c>
      <c r="C56" s="99" t="s">
        <v>314</v>
      </c>
      <c r="D56" s="62">
        <f>D57+D58+D59+D60</f>
        <v>0</v>
      </c>
      <c r="E56" s="62">
        <f>E57+E58+E59+E60</f>
        <v>0</v>
      </c>
      <c r="F56" s="62">
        <f>F57+F58+F59+F60</f>
        <v>0</v>
      </c>
    </row>
    <row r="57" spans="1:6" s="101" customFormat="1" hidden="1">
      <c r="B57" s="82" t="s">
        <v>324</v>
      </c>
      <c r="C57" s="100" t="s">
        <v>315</v>
      </c>
      <c r="D57" s="63">
        <v>0</v>
      </c>
      <c r="E57" s="63">
        <v>0</v>
      </c>
      <c r="F57" s="63">
        <v>0</v>
      </c>
    </row>
    <row r="58" spans="1:6" s="101" customFormat="1" hidden="1">
      <c r="B58" s="82" t="s">
        <v>325</v>
      </c>
      <c r="C58" s="100" t="s">
        <v>316</v>
      </c>
      <c r="D58" s="63">
        <v>0</v>
      </c>
      <c r="E58" s="63">
        <v>0</v>
      </c>
      <c r="F58" s="63">
        <v>0</v>
      </c>
    </row>
    <row r="59" spans="1:6" s="101" customFormat="1" ht="20.399999999999999" hidden="1">
      <c r="B59" s="82" t="s">
        <v>326</v>
      </c>
      <c r="C59" s="100" t="s">
        <v>317</v>
      </c>
      <c r="D59" s="63">
        <v>0</v>
      </c>
      <c r="E59" s="63">
        <v>0</v>
      </c>
      <c r="F59" s="63">
        <v>0</v>
      </c>
    </row>
    <row r="60" spans="1:6" s="101" customFormat="1" ht="24" hidden="1" customHeight="1">
      <c r="B60" s="82" t="s">
        <v>327</v>
      </c>
      <c r="C60" s="100" t="s">
        <v>318</v>
      </c>
      <c r="D60" s="63">
        <v>0</v>
      </c>
      <c r="E60" s="63">
        <v>0</v>
      </c>
      <c r="F60" s="63">
        <v>0</v>
      </c>
    </row>
    <row r="61" spans="1:6" ht="26.4" hidden="1">
      <c r="A61" s="53">
        <f t="shared" ref="A61:A81" si="5">LEN(B70)</f>
        <v>1</v>
      </c>
      <c r="B61" s="60" t="s">
        <v>134</v>
      </c>
      <c r="C61" s="98" t="s">
        <v>135</v>
      </c>
      <c r="D61" s="61">
        <f>D62</f>
        <v>0</v>
      </c>
      <c r="E61" s="61">
        <f>E62</f>
        <v>0</v>
      </c>
      <c r="F61" s="61">
        <f>F62</f>
        <v>0</v>
      </c>
    </row>
    <row r="62" spans="1:6" ht="13.2" hidden="1">
      <c r="A62" s="53">
        <f t="shared" si="5"/>
        <v>2</v>
      </c>
      <c r="B62" s="81" t="s">
        <v>136</v>
      </c>
      <c r="C62" s="99" t="s">
        <v>137</v>
      </c>
      <c r="D62" s="61">
        <f>D63+D65</f>
        <v>0</v>
      </c>
      <c r="E62" s="61">
        <f>E63+E65</f>
        <v>0</v>
      </c>
      <c r="F62" s="61">
        <f>F63+F65</f>
        <v>0</v>
      </c>
    </row>
    <row r="63" spans="1:6" hidden="1">
      <c r="A63" s="53">
        <f t="shared" si="5"/>
        <v>3</v>
      </c>
      <c r="B63" s="82" t="s">
        <v>138</v>
      </c>
      <c r="C63" s="100" t="s">
        <v>139</v>
      </c>
      <c r="D63" s="62">
        <f>D64</f>
        <v>0</v>
      </c>
      <c r="E63" s="62">
        <f>E64</f>
        <v>0</v>
      </c>
      <c r="F63" s="62">
        <f>F64</f>
        <v>0</v>
      </c>
    </row>
    <row r="64" spans="1:6" hidden="1">
      <c r="A64" s="53">
        <f t="shared" si="5"/>
        <v>4</v>
      </c>
      <c r="B64" s="82" t="s">
        <v>140</v>
      </c>
      <c r="C64" s="100" t="s">
        <v>141</v>
      </c>
      <c r="D64" s="63"/>
      <c r="E64" s="63"/>
      <c r="F64" s="63"/>
    </row>
    <row r="65" spans="1:6" hidden="1">
      <c r="A65" s="53">
        <f t="shared" si="5"/>
        <v>3</v>
      </c>
      <c r="B65" s="82">
        <v>3723</v>
      </c>
      <c r="C65" s="100" t="s">
        <v>322</v>
      </c>
      <c r="D65" s="62">
        <f>D66+D67</f>
        <v>0</v>
      </c>
      <c r="E65" s="62">
        <f>E66+E67</f>
        <v>0</v>
      </c>
      <c r="F65" s="62">
        <f>F66+F67</f>
        <v>0</v>
      </c>
    </row>
    <row r="66" spans="1:6" ht="13.2" hidden="1">
      <c r="A66" s="53">
        <f t="shared" si="5"/>
        <v>4</v>
      </c>
      <c r="B66" s="60" t="s">
        <v>142</v>
      </c>
      <c r="C66" s="98" t="s">
        <v>143</v>
      </c>
      <c r="D66" s="61">
        <f>D67</f>
        <v>0</v>
      </c>
      <c r="E66" s="61">
        <f>E67</f>
        <v>0</v>
      </c>
      <c r="F66" s="61">
        <f>F67</f>
        <v>0</v>
      </c>
    </row>
    <row r="67" spans="1:6" ht="12" hidden="1">
      <c r="A67" s="53">
        <f t="shared" si="5"/>
        <v>4</v>
      </c>
      <c r="B67" s="81">
        <v>383</v>
      </c>
      <c r="C67" s="99" t="s">
        <v>144</v>
      </c>
      <c r="D67" s="63">
        <f>D68+D69</f>
        <v>0</v>
      </c>
      <c r="E67" s="63">
        <f>E68+E69</f>
        <v>0</v>
      </c>
      <c r="F67" s="63">
        <f>F68+F69</f>
        <v>0</v>
      </c>
    </row>
    <row r="68" spans="1:6" hidden="1">
      <c r="A68" s="53">
        <f t="shared" si="5"/>
        <v>2</v>
      </c>
      <c r="B68" s="82">
        <v>3831</v>
      </c>
      <c r="C68" s="100" t="s">
        <v>145</v>
      </c>
      <c r="D68" s="62">
        <v>0</v>
      </c>
      <c r="E68" s="62">
        <v>0</v>
      </c>
      <c r="F68" s="62">
        <v>0</v>
      </c>
    </row>
    <row r="69" spans="1:6" hidden="1">
      <c r="A69" s="53">
        <f t="shared" si="5"/>
        <v>3</v>
      </c>
      <c r="B69" s="82">
        <v>3834</v>
      </c>
      <c r="C69" s="100" t="s">
        <v>146</v>
      </c>
      <c r="D69" s="62">
        <v>0</v>
      </c>
      <c r="E69" s="62">
        <v>0</v>
      </c>
      <c r="F69" s="62">
        <v>0</v>
      </c>
    </row>
    <row r="70" spans="1:6" ht="13.2">
      <c r="A70" s="53">
        <f t="shared" si="5"/>
        <v>4</v>
      </c>
      <c r="B70" s="60" t="s">
        <v>147</v>
      </c>
      <c r="C70" s="98" t="s">
        <v>32</v>
      </c>
      <c r="D70" s="61">
        <f>D71+D77+D100+D103+D106</f>
        <v>119100</v>
      </c>
      <c r="E70" s="61">
        <f>E71+E77+E100+E103+E106</f>
        <v>65637</v>
      </c>
      <c r="F70" s="61">
        <f>F71+F77+F100+F103+F106</f>
        <v>184737</v>
      </c>
    </row>
    <row r="71" spans="1:6" ht="13.2" hidden="1">
      <c r="A71" s="53">
        <f t="shared" si="5"/>
        <v>3</v>
      </c>
      <c r="B71" s="60" t="s">
        <v>148</v>
      </c>
      <c r="C71" s="98" t="s">
        <v>149</v>
      </c>
      <c r="D71" s="62">
        <f>D72+D74</f>
        <v>0</v>
      </c>
      <c r="E71" s="62">
        <f>E72+E74</f>
        <v>0</v>
      </c>
      <c r="F71" s="62">
        <f>F72+F74</f>
        <v>0</v>
      </c>
    </row>
    <row r="72" spans="1:6" ht="12" hidden="1">
      <c r="A72" s="53">
        <f t="shared" si="5"/>
        <v>4</v>
      </c>
      <c r="B72" s="81" t="s">
        <v>150</v>
      </c>
      <c r="C72" s="99" t="s">
        <v>33</v>
      </c>
      <c r="D72" s="63">
        <f>D73</f>
        <v>0</v>
      </c>
      <c r="E72" s="63">
        <f>E73</f>
        <v>0</v>
      </c>
      <c r="F72" s="63">
        <f>F73</f>
        <v>0</v>
      </c>
    </row>
    <row r="73" spans="1:6" hidden="1">
      <c r="A73" s="53">
        <f t="shared" si="5"/>
        <v>4</v>
      </c>
      <c r="B73" s="82" t="s">
        <v>151</v>
      </c>
      <c r="C73" s="100" t="s">
        <v>152</v>
      </c>
      <c r="D73" s="63"/>
      <c r="E73" s="63"/>
      <c r="F73" s="63"/>
    </row>
    <row r="74" spans="1:6" ht="12" hidden="1">
      <c r="A74" s="53">
        <f t="shared" si="5"/>
        <v>4</v>
      </c>
      <c r="B74" s="81" t="s">
        <v>153</v>
      </c>
      <c r="C74" s="99" t="s">
        <v>154</v>
      </c>
      <c r="D74" s="63">
        <f>D75+D76</f>
        <v>0</v>
      </c>
      <c r="E74" s="63">
        <f>E75+E76</f>
        <v>0</v>
      </c>
      <c r="F74" s="63">
        <f>F75+F76</f>
        <v>0</v>
      </c>
    </row>
    <row r="75" spans="1:6" hidden="1">
      <c r="A75" s="53">
        <f t="shared" si="5"/>
        <v>4</v>
      </c>
      <c r="B75" s="82" t="s">
        <v>155</v>
      </c>
      <c r="C75" s="100" t="s">
        <v>156</v>
      </c>
      <c r="D75" s="63"/>
      <c r="E75" s="63"/>
      <c r="F75" s="63"/>
    </row>
    <row r="76" spans="1:6" hidden="1">
      <c r="A76" s="53">
        <f t="shared" si="5"/>
        <v>4</v>
      </c>
      <c r="B76" s="82" t="s">
        <v>157</v>
      </c>
      <c r="C76" s="100" t="s">
        <v>158</v>
      </c>
      <c r="D76" s="63"/>
      <c r="E76" s="63"/>
      <c r="F76" s="63"/>
    </row>
    <row r="77" spans="1:6" s="252" customFormat="1" ht="13.2">
      <c r="A77" s="252">
        <f t="shared" si="5"/>
        <v>4</v>
      </c>
      <c r="B77" s="81" t="s">
        <v>159</v>
      </c>
      <c r="C77" s="99" t="s">
        <v>160</v>
      </c>
      <c r="D77" s="61">
        <f>D78+D80+D88+D90+D94+D96</f>
        <v>119100</v>
      </c>
      <c r="E77" s="61">
        <f>E78+E80+E88+E90+E94+E96</f>
        <v>65637</v>
      </c>
      <c r="F77" s="61">
        <f>F78+F80+F88+F90+F94+F96</f>
        <v>184737</v>
      </c>
    </row>
    <row r="78" spans="1:6" s="252" customFormat="1" ht="13.2" hidden="1">
      <c r="A78" s="252">
        <f t="shared" si="5"/>
        <v>4</v>
      </c>
      <c r="B78" s="81" t="s">
        <v>161</v>
      </c>
      <c r="C78" s="99" t="s">
        <v>162</v>
      </c>
      <c r="D78" s="61">
        <f>D79</f>
        <v>0</v>
      </c>
      <c r="E78" s="61">
        <f>E79</f>
        <v>0</v>
      </c>
      <c r="F78" s="61">
        <f>F79</f>
        <v>0</v>
      </c>
    </row>
    <row r="79" spans="1:6" hidden="1">
      <c r="A79" s="53">
        <f t="shared" si="5"/>
        <v>3</v>
      </c>
      <c r="B79" s="82" t="s">
        <v>163</v>
      </c>
      <c r="C79" s="100" t="s">
        <v>164</v>
      </c>
      <c r="D79" s="63">
        <v>0</v>
      </c>
      <c r="E79" s="63">
        <v>0</v>
      </c>
      <c r="F79" s="63">
        <v>0</v>
      </c>
    </row>
    <row r="80" spans="1:6" s="252" customFormat="1" ht="13.2">
      <c r="A80" s="252">
        <f t="shared" si="5"/>
        <v>4</v>
      </c>
      <c r="B80" s="81" t="s">
        <v>165</v>
      </c>
      <c r="C80" s="99" t="s">
        <v>31</v>
      </c>
      <c r="D80" s="61">
        <f>D81+D82+D83+D84+D85+D86+D87</f>
        <v>116100</v>
      </c>
      <c r="E80" s="61">
        <f>E81+E82+E83+E84+E85+E86+E87</f>
        <v>50637</v>
      </c>
      <c r="F80" s="61">
        <f>F81+F82+F83+F84+F85+F86+F87</f>
        <v>166737</v>
      </c>
    </row>
    <row r="81" spans="1:6">
      <c r="A81" s="53">
        <f t="shared" si="5"/>
        <v>3</v>
      </c>
      <c r="B81" s="82" t="s">
        <v>166</v>
      </c>
      <c r="C81" s="100" t="s">
        <v>167</v>
      </c>
      <c r="D81" s="63">
        <v>15000</v>
      </c>
      <c r="E81" s="63">
        <f>F81-D81</f>
        <v>0</v>
      </c>
      <c r="F81" s="63">
        <v>15000</v>
      </c>
    </row>
    <row r="82" spans="1:6">
      <c r="A82" s="53">
        <f t="shared" ref="A82:A90" si="6">LEN(B92)</f>
        <v>4</v>
      </c>
      <c r="B82" s="82" t="s">
        <v>168</v>
      </c>
      <c r="C82" s="100" t="s">
        <v>169</v>
      </c>
      <c r="D82" s="63">
        <v>3000</v>
      </c>
      <c r="E82" s="63">
        <f t="shared" ref="E82:E88" si="7">F82-D82</f>
        <v>0</v>
      </c>
      <c r="F82" s="63">
        <v>3000</v>
      </c>
    </row>
    <row r="83" spans="1:6">
      <c r="A83" s="53">
        <f t="shared" si="6"/>
        <v>4</v>
      </c>
      <c r="B83" s="82" t="s">
        <v>170</v>
      </c>
      <c r="C83" s="100" t="s">
        <v>171</v>
      </c>
      <c r="D83" s="63">
        <v>1000</v>
      </c>
      <c r="E83" s="281">
        <f t="shared" si="7"/>
        <v>4000</v>
      </c>
      <c r="F83" s="63">
        <v>5000</v>
      </c>
    </row>
    <row r="84" spans="1:6">
      <c r="A84" s="53">
        <f t="shared" si="6"/>
        <v>3</v>
      </c>
      <c r="B84" s="82" t="s">
        <v>172</v>
      </c>
      <c r="C84" s="100" t="s">
        <v>173</v>
      </c>
      <c r="D84" s="63">
        <v>1000</v>
      </c>
      <c r="E84" s="281">
        <f t="shared" si="7"/>
        <v>0</v>
      </c>
      <c r="F84" s="63">
        <v>1000</v>
      </c>
    </row>
    <row r="85" spans="1:6">
      <c r="A85" s="53">
        <f t="shared" si="6"/>
        <v>4</v>
      </c>
      <c r="B85" s="82" t="s">
        <v>174</v>
      </c>
      <c r="C85" s="100" t="s">
        <v>175</v>
      </c>
      <c r="D85" s="63">
        <v>2000</v>
      </c>
      <c r="E85" s="281">
        <f t="shared" si="7"/>
        <v>0</v>
      </c>
      <c r="F85" s="63">
        <v>2000</v>
      </c>
    </row>
    <row r="86" spans="1:6">
      <c r="A86" s="53">
        <f t="shared" si="6"/>
        <v>3</v>
      </c>
      <c r="B86" s="82" t="s">
        <v>176</v>
      </c>
      <c r="C86" s="100" t="s">
        <v>177</v>
      </c>
      <c r="D86" s="63">
        <v>5000</v>
      </c>
      <c r="E86" s="281">
        <f t="shared" si="7"/>
        <v>0</v>
      </c>
      <c r="F86" s="63">
        <v>5000</v>
      </c>
    </row>
    <row r="87" spans="1:6">
      <c r="A87" s="53">
        <f t="shared" si="6"/>
        <v>4</v>
      </c>
      <c r="B87" s="82" t="s">
        <v>178</v>
      </c>
      <c r="C87" s="100" t="s">
        <v>48</v>
      </c>
      <c r="D87" s="63">
        <v>89100</v>
      </c>
      <c r="E87" s="281">
        <f t="shared" si="7"/>
        <v>46637</v>
      </c>
      <c r="F87" s="63">
        <v>135737</v>
      </c>
    </row>
    <row r="88" spans="1:6" s="252" customFormat="1" ht="13.2" hidden="1">
      <c r="A88" s="252">
        <f t="shared" si="6"/>
        <v>4</v>
      </c>
      <c r="B88" s="81" t="s">
        <v>179</v>
      </c>
      <c r="C88" s="99" t="s">
        <v>180</v>
      </c>
      <c r="D88" s="61">
        <f>D89</f>
        <v>0</v>
      </c>
      <c r="E88" s="283">
        <f t="shared" si="7"/>
        <v>0</v>
      </c>
      <c r="F88" s="61">
        <f>F89</f>
        <v>0</v>
      </c>
    </row>
    <row r="89" spans="1:6" hidden="1">
      <c r="A89" s="53">
        <f t="shared" si="6"/>
        <v>4</v>
      </c>
      <c r="B89" s="82" t="s">
        <v>181</v>
      </c>
      <c r="C89" s="100" t="s">
        <v>182</v>
      </c>
      <c r="D89" s="63"/>
      <c r="E89" s="281"/>
      <c r="F89" s="63"/>
    </row>
    <row r="90" spans="1:6" ht="13.2">
      <c r="A90" s="53">
        <f t="shared" si="6"/>
        <v>2</v>
      </c>
      <c r="B90" s="81" t="s">
        <v>183</v>
      </c>
      <c r="C90" s="99" t="s">
        <v>34</v>
      </c>
      <c r="D90" s="61">
        <f>D91+D92+D93</f>
        <v>3000</v>
      </c>
      <c r="E90" s="283">
        <f>E91+E92+E93</f>
        <v>0</v>
      </c>
      <c r="F90" s="61">
        <f>F91+F92+F93</f>
        <v>3000</v>
      </c>
    </row>
    <row r="91" spans="1:6" s="126" customFormat="1">
      <c r="B91" s="82">
        <v>4241</v>
      </c>
      <c r="C91" s="100" t="s">
        <v>343</v>
      </c>
      <c r="D91" s="63">
        <v>3000</v>
      </c>
      <c r="E91" s="281"/>
      <c r="F91" s="63">
        <v>3000</v>
      </c>
    </row>
    <row r="92" spans="1:6" hidden="1">
      <c r="A92" s="53">
        <f t="shared" ref="A92:A108" si="8">LEN(B101)</f>
        <v>3</v>
      </c>
      <c r="B92" s="82" t="s">
        <v>184</v>
      </c>
      <c r="C92" s="100" t="s">
        <v>185</v>
      </c>
      <c r="D92" s="62"/>
      <c r="E92" s="282"/>
      <c r="F92" s="62"/>
    </row>
    <row r="93" spans="1:6" hidden="1">
      <c r="A93" s="53">
        <f t="shared" si="8"/>
        <v>4</v>
      </c>
      <c r="B93" s="82" t="s">
        <v>186</v>
      </c>
      <c r="C93" s="100" t="s">
        <v>187</v>
      </c>
      <c r="D93" s="63"/>
      <c r="E93" s="281"/>
      <c r="F93" s="63"/>
    </row>
    <row r="94" spans="1:6" ht="13.2" hidden="1">
      <c r="A94" s="53">
        <f t="shared" si="8"/>
        <v>2</v>
      </c>
      <c r="B94" s="81">
        <v>425</v>
      </c>
      <c r="C94" s="99" t="s">
        <v>188</v>
      </c>
      <c r="D94" s="61">
        <f>D95</f>
        <v>0</v>
      </c>
      <c r="E94" s="283">
        <f>E95</f>
        <v>0</v>
      </c>
      <c r="F94" s="61">
        <f>F95</f>
        <v>0</v>
      </c>
    </row>
    <row r="95" spans="1:6" hidden="1">
      <c r="A95" s="53">
        <f t="shared" si="8"/>
        <v>3</v>
      </c>
      <c r="B95" s="82" t="s">
        <v>189</v>
      </c>
      <c r="C95" s="100" t="s">
        <v>190</v>
      </c>
      <c r="D95" s="62">
        <v>0</v>
      </c>
      <c r="E95" s="282">
        <v>0</v>
      </c>
      <c r="F95" s="62">
        <v>0</v>
      </c>
    </row>
    <row r="96" spans="1:6" ht="13.2">
      <c r="A96" s="53">
        <f t="shared" si="8"/>
        <v>4</v>
      </c>
      <c r="B96" s="81" t="s">
        <v>191</v>
      </c>
      <c r="C96" s="99" t="s">
        <v>192</v>
      </c>
      <c r="D96" s="61">
        <f>D97+D98+D99</f>
        <v>0</v>
      </c>
      <c r="E96" s="284">
        <f t="shared" ref="E96:F96" si="9">E97+E98+E99</f>
        <v>15000</v>
      </c>
      <c r="F96" s="61">
        <f t="shared" si="9"/>
        <v>15000</v>
      </c>
    </row>
    <row r="97" spans="1:6" hidden="1">
      <c r="A97" s="53">
        <f t="shared" si="8"/>
        <v>2</v>
      </c>
      <c r="B97" s="82" t="s">
        <v>193</v>
      </c>
      <c r="C97" s="100" t="s">
        <v>194</v>
      </c>
      <c r="D97" s="254"/>
      <c r="E97" s="281">
        <f>F97-D97</f>
        <v>0</v>
      </c>
      <c r="F97" s="63"/>
    </row>
    <row r="98" spans="1:6" hidden="1">
      <c r="A98" s="53">
        <f t="shared" si="8"/>
        <v>3</v>
      </c>
      <c r="B98" s="82" t="s">
        <v>195</v>
      </c>
      <c r="C98" s="100" t="s">
        <v>196</v>
      </c>
      <c r="D98" s="63"/>
      <c r="E98" s="281">
        <f t="shared" ref="E98:E99" si="10">F98-D98</f>
        <v>0</v>
      </c>
      <c r="F98" s="63"/>
    </row>
    <row r="99" spans="1:6">
      <c r="A99" s="53">
        <f t="shared" si="8"/>
        <v>4</v>
      </c>
      <c r="B99" s="82" t="s">
        <v>197</v>
      </c>
      <c r="C99" s="100" t="s">
        <v>198</v>
      </c>
      <c r="D99" s="63">
        <v>0</v>
      </c>
      <c r="E99" s="281">
        <f t="shared" si="10"/>
        <v>15000</v>
      </c>
      <c r="F99" s="63">
        <v>15000</v>
      </c>
    </row>
    <row r="100" spans="1:6" ht="26.4" hidden="1">
      <c r="A100" s="53">
        <f t="shared" si="8"/>
        <v>3</v>
      </c>
      <c r="B100" s="60" t="s">
        <v>199</v>
      </c>
      <c r="C100" s="98" t="s">
        <v>200</v>
      </c>
      <c r="D100" s="61">
        <f>D101+D103+D106</f>
        <v>0</v>
      </c>
      <c r="E100" s="61">
        <f t="shared" ref="E100:F100" si="11">E101+E103+E106</f>
        <v>0</v>
      </c>
      <c r="F100" s="61">
        <f t="shared" si="11"/>
        <v>0</v>
      </c>
    </row>
    <row r="101" spans="1:6" ht="12" hidden="1">
      <c r="A101" s="53">
        <f t="shared" si="8"/>
        <v>4</v>
      </c>
      <c r="B101" s="81" t="s">
        <v>201</v>
      </c>
      <c r="C101" s="99" t="s">
        <v>202</v>
      </c>
      <c r="D101" s="63"/>
      <c r="E101" s="63"/>
      <c r="F101" s="63"/>
    </row>
    <row r="102" spans="1:6" hidden="1">
      <c r="A102" s="53">
        <f t="shared" si="8"/>
        <v>1</v>
      </c>
      <c r="B102" s="82" t="s">
        <v>203</v>
      </c>
      <c r="C102" s="100" t="s">
        <v>204</v>
      </c>
      <c r="D102" s="62">
        <v>0</v>
      </c>
      <c r="E102" s="62">
        <v>0</v>
      </c>
      <c r="F102" s="62">
        <v>0</v>
      </c>
    </row>
    <row r="103" spans="1:6" ht="13.2" hidden="1">
      <c r="A103" s="53">
        <f t="shared" si="8"/>
        <v>2</v>
      </c>
      <c r="B103" s="60" t="s">
        <v>205</v>
      </c>
      <c r="C103" s="98" t="s">
        <v>206</v>
      </c>
      <c r="D103" s="61">
        <f>D104</f>
        <v>0</v>
      </c>
      <c r="E103" s="61">
        <f t="shared" ref="E103:F103" si="12">E104</f>
        <v>0</v>
      </c>
      <c r="F103" s="61">
        <f t="shared" si="12"/>
        <v>0</v>
      </c>
    </row>
    <row r="104" spans="1:6" ht="12" hidden="1">
      <c r="A104" s="53">
        <f t="shared" si="8"/>
        <v>3</v>
      </c>
      <c r="B104" s="81" t="s">
        <v>207</v>
      </c>
      <c r="C104" s="99" t="s">
        <v>208</v>
      </c>
      <c r="D104" s="62">
        <f>D105</f>
        <v>0</v>
      </c>
      <c r="E104" s="62">
        <f t="shared" ref="E104:F104" si="13">E105</f>
        <v>0</v>
      </c>
      <c r="F104" s="62">
        <f t="shared" si="13"/>
        <v>0</v>
      </c>
    </row>
    <row r="105" spans="1:6" hidden="1">
      <c r="A105" s="53">
        <f t="shared" si="8"/>
        <v>4</v>
      </c>
      <c r="B105" s="82" t="s">
        <v>209</v>
      </c>
      <c r="C105" s="100" t="s">
        <v>208</v>
      </c>
      <c r="D105" s="62"/>
      <c r="E105" s="62"/>
      <c r="F105" s="62"/>
    </row>
    <row r="106" spans="1:6" ht="13.2" hidden="1">
      <c r="A106" s="53">
        <f t="shared" si="8"/>
        <v>2</v>
      </c>
      <c r="B106" s="60" t="s">
        <v>210</v>
      </c>
      <c r="C106" s="98" t="s">
        <v>211</v>
      </c>
      <c r="D106" s="62">
        <f>D107+D109</f>
        <v>0</v>
      </c>
      <c r="E106" s="62">
        <f t="shared" ref="E106:F106" si="14">E107+E109</f>
        <v>0</v>
      </c>
      <c r="F106" s="62">
        <f t="shared" si="14"/>
        <v>0</v>
      </c>
    </row>
    <row r="107" spans="1:6" ht="12" hidden="1">
      <c r="A107" s="53">
        <f t="shared" si="8"/>
        <v>3</v>
      </c>
      <c r="B107" s="81" t="s">
        <v>212</v>
      </c>
      <c r="C107" s="99" t="s">
        <v>49</v>
      </c>
      <c r="D107" s="62">
        <f>D108</f>
        <v>0</v>
      </c>
      <c r="E107" s="62">
        <f t="shared" ref="E107:F107" si="15">E108</f>
        <v>0</v>
      </c>
      <c r="F107" s="62">
        <f t="shared" si="15"/>
        <v>0</v>
      </c>
    </row>
    <row r="108" spans="1:6" hidden="1">
      <c r="A108" s="53">
        <f t="shared" si="8"/>
        <v>4</v>
      </c>
      <c r="B108" s="82" t="s">
        <v>213</v>
      </c>
      <c r="C108" s="100" t="s">
        <v>49</v>
      </c>
      <c r="D108" s="62"/>
      <c r="E108" s="62"/>
      <c r="F108" s="62"/>
    </row>
    <row r="109" spans="1:6" ht="12" hidden="1">
      <c r="B109" s="81">
        <v>452</v>
      </c>
      <c r="C109" s="99" t="s">
        <v>214</v>
      </c>
      <c r="D109" s="62">
        <f>D110</f>
        <v>0</v>
      </c>
      <c r="E109" s="62">
        <f t="shared" ref="E109:F109" si="16">E110</f>
        <v>0</v>
      </c>
      <c r="F109" s="62">
        <f t="shared" si="16"/>
        <v>0</v>
      </c>
    </row>
    <row r="110" spans="1:6" hidden="1">
      <c r="B110" s="82" t="s">
        <v>215</v>
      </c>
      <c r="C110" s="100" t="s">
        <v>214</v>
      </c>
      <c r="D110" s="62"/>
      <c r="E110" s="62"/>
      <c r="F110" s="62"/>
    </row>
    <row r="111" spans="1:6" ht="13.2" hidden="1">
      <c r="B111" s="60" t="s">
        <v>216</v>
      </c>
      <c r="C111" s="98" t="s">
        <v>217</v>
      </c>
      <c r="D111" s="62">
        <f>D112+D115</f>
        <v>0</v>
      </c>
      <c r="E111" s="62">
        <f t="shared" ref="E111:F111" si="17">E112+E115</f>
        <v>0</v>
      </c>
      <c r="F111" s="62">
        <f t="shared" si="17"/>
        <v>0</v>
      </c>
    </row>
    <row r="112" spans="1:6" ht="13.2" hidden="1">
      <c r="B112" s="60" t="s">
        <v>218</v>
      </c>
      <c r="C112" s="98" t="s">
        <v>219</v>
      </c>
      <c r="D112" s="62">
        <f>D113</f>
        <v>0</v>
      </c>
      <c r="E112" s="62">
        <f t="shared" ref="E112:F113" si="18">E113</f>
        <v>0</v>
      </c>
      <c r="F112" s="62">
        <f t="shared" si="18"/>
        <v>0</v>
      </c>
    </row>
    <row r="113" spans="2:6" ht="12" hidden="1">
      <c r="B113" s="81" t="s">
        <v>220</v>
      </c>
      <c r="C113" s="99" t="s">
        <v>221</v>
      </c>
      <c r="D113" s="62">
        <f>D114</f>
        <v>0</v>
      </c>
      <c r="E113" s="62">
        <f t="shared" si="18"/>
        <v>0</v>
      </c>
      <c r="F113" s="62">
        <f t="shared" si="18"/>
        <v>0</v>
      </c>
    </row>
    <row r="114" spans="2:6" hidden="1">
      <c r="B114" s="82" t="s">
        <v>222</v>
      </c>
      <c r="C114" s="100" t="s">
        <v>221</v>
      </c>
      <c r="D114" s="62"/>
      <c r="E114" s="62"/>
      <c r="F114" s="62"/>
    </row>
    <row r="115" spans="2:6" ht="13.2" hidden="1">
      <c r="B115" s="60" t="s">
        <v>223</v>
      </c>
      <c r="C115" s="98" t="s">
        <v>224</v>
      </c>
      <c r="D115" s="62">
        <f>D116</f>
        <v>0</v>
      </c>
      <c r="E115" s="62">
        <f t="shared" ref="E115:F116" si="19">E116</f>
        <v>0</v>
      </c>
      <c r="F115" s="62">
        <f t="shared" si="19"/>
        <v>0</v>
      </c>
    </row>
    <row r="116" spans="2:6" ht="24" hidden="1">
      <c r="B116" s="81" t="s">
        <v>225</v>
      </c>
      <c r="C116" s="99" t="s">
        <v>226</v>
      </c>
      <c r="D116" s="62">
        <f>D117</f>
        <v>0</v>
      </c>
      <c r="E116" s="62">
        <f t="shared" si="19"/>
        <v>0</v>
      </c>
      <c r="F116" s="62">
        <f t="shared" si="19"/>
        <v>0</v>
      </c>
    </row>
    <row r="117" spans="2:6" ht="20.399999999999999" hidden="1">
      <c r="B117" s="82" t="s">
        <v>227</v>
      </c>
      <c r="C117" s="100" t="s">
        <v>228</v>
      </c>
      <c r="D117" s="62"/>
      <c r="E117" s="62"/>
      <c r="F117" s="62"/>
    </row>
  </sheetData>
  <mergeCells count="1">
    <mergeCell ref="C1:F1"/>
  </mergeCells>
  <pageMargins left="0.74803149606299213" right="0.74803149606299213" top="0.98425196850393704" bottom="0.98425196850393704" header="0.51181102362204722" footer="0.51181102362204722"/>
  <pageSetup paperSize="9" scale="79" firstPageNumber="4" orientation="portrait" useFirstPageNumber="1" r:id="rId1"/>
  <headerFooter>
    <oddFooter>&amp;R&amp;P</oddFooter>
  </headerFooter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O430"/>
  <sheetViews>
    <sheetView tabSelected="1" view="pageBreakPreview" zoomScaleNormal="100" zoomScaleSheetLayoutView="100" workbookViewId="0">
      <pane ySplit="10" topLeftCell="A11" activePane="bottomLeft" state="frozen"/>
      <selection pane="bottomLeft" activeCell="E124" sqref="E124"/>
    </sheetView>
  </sheetViews>
  <sheetFormatPr defaultColWidth="11.44140625" defaultRowHeight="13.2"/>
  <cols>
    <col min="1" max="1" width="11.5546875" style="37" bestFit="1" customWidth="1"/>
    <col min="2" max="2" width="35.21875" style="38" customWidth="1"/>
    <col min="3" max="5" width="13.5546875" style="2" customWidth="1"/>
    <col min="6" max="6" width="15" style="2" customWidth="1"/>
    <col min="7" max="7" width="11.77734375" style="2" customWidth="1"/>
    <col min="8" max="8" width="14.21875" style="2" bestFit="1" customWidth="1"/>
    <col min="9" max="9" width="12.109375" style="2" customWidth="1"/>
    <col min="10" max="10" width="11.6640625" style="2" hidden="1" customWidth="1"/>
    <col min="11" max="11" width="9.6640625" style="2" hidden="1" customWidth="1"/>
    <col min="12" max="12" width="13.77734375" style="2" customWidth="1"/>
    <col min="13" max="13" width="10" style="2" hidden="1" customWidth="1"/>
    <col min="14" max="14" width="10" style="2" customWidth="1"/>
    <col min="15" max="15" width="13" style="253" customWidth="1"/>
    <col min="16" max="67" width="11.44140625" style="253"/>
    <col min="68" max="68" width="11.44140625" style="253" bestFit="1" customWidth="1"/>
    <col min="69" max="69" width="34.44140625" style="253" customWidth="1"/>
    <col min="70" max="70" width="14.33203125" style="253" customWidth="1"/>
    <col min="71" max="71" width="15.6640625" style="253" customWidth="1"/>
    <col min="72" max="72" width="12.44140625" style="253" bestFit="1" customWidth="1"/>
    <col min="73" max="73" width="14.109375" style="253" bestFit="1" customWidth="1"/>
    <col min="74" max="74" width="12" style="253" customWidth="1"/>
    <col min="75" max="76" width="10.88671875" style="253" customWidth="1"/>
    <col min="77" max="77" width="14.33203125" style="253" customWidth="1"/>
    <col min="78" max="78" width="10" style="253" bestFit="1" customWidth="1"/>
    <col min="79" max="80" width="12.33203125" style="253" bestFit="1" customWidth="1"/>
    <col min="81" max="81" width="14.109375" style="253" customWidth="1"/>
    <col min="82" max="82" width="15.109375" style="253" customWidth="1"/>
    <col min="83" max="83" width="11.44140625" style="253"/>
    <col min="84" max="84" width="10.88671875" style="253" customWidth="1"/>
    <col min="85" max="87" width="11.44140625" style="253"/>
    <col min="88" max="88" width="13.88671875" style="253" customWidth="1"/>
    <col min="89" max="92" width="11.44140625" style="253"/>
    <col min="93" max="93" width="10.88671875" style="253" customWidth="1"/>
    <col min="94" max="323" width="11.44140625" style="253"/>
    <col min="324" max="324" width="11.44140625" style="253" bestFit="1" customWidth="1"/>
    <col min="325" max="325" width="34.44140625" style="253" customWidth="1"/>
    <col min="326" max="326" width="14.33203125" style="253" customWidth="1"/>
    <col min="327" max="327" width="15.6640625" style="253" customWidth="1"/>
    <col min="328" max="328" width="12.44140625" style="253" bestFit="1" customWidth="1"/>
    <col min="329" max="329" width="14.109375" style="253" bestFit="1" customWidth="1"/>
    <col min="330" max="330" width="12" style="253" customWidth="1"/>
    <col min="331" max="332" width="10.88671875" style="253" customWidth="1"/>
    <col min="333" max="333" width="14.33203125" style="253" customWidth="1"/>
    <col min="334" max="334" width="10" style="253" bestFit="1" customWidth="1"/>
    <col min="335" max="336" width="12.33203125" style="253" bestFit="1" customWidth="1"/>
    <col min="337" max="337" width="14.109375" style="253" customWidth="1"/>
    <col min="338" max="338" width="15.109375" style="253" customWidth="1"/>
    <col min="339" max="339" width="11.44140625" style="253"/>
    <col min="340" max="340" width="10.88671875" style="253" customWidth="1"/>
    <col min="341" max="343" width="11.44140625" style="253"/>
    <col min="344" max="344" width="13.88671875" style="253" customWidth="1"/>
    <col min="345" max="348" width="11.44140625" style="253"/>
    <col min="349" max="349" width="10.88671875" style="253" customWidth="1"/>
    <col min="350" max="579" width="11.44140625" style="253"/>
    <col min="580" max="580" width="11.44140625" style="253" bestFit="1" customWidth="1"/>
    <col min="581" max="581" width="34.44140625" style="253" customWidth="1"/>
    <col min="582" max="582" width="14.33203125" style="253" customWidth="1"/>
    <col min="583" max="583" width="15.6640625" style="253" customWidth="1"/>
    <col min="584" max="584" width="12.44140625" style="253" bestFit="1" customWidth="1"/>
    <col min="585" max="585" width="14.109375" style="253" bestFit="1" customWidth="1"/>
    <col min="586" max="586" width="12" style="253" customWidth="1"/>
    <col min="587" max="588" width="10.88671875" style="253" customWidth="1"/>
    <col min="589" max="589" width="14.33203125" style="253" customWidth="1"/>
    <col min="590" max="590" width="10" style="253" bestFit="1" customWidth="1"/>
    <col min="591" max="592" width="12.33203125" style="253" bestFit="1" customWidth="1"/>
    <col min="593" max="593" width="14.109375" style="253" customWidth="1"/>
    <col min="594" max="594" width="15.109375" style="253" customWidth="1"/>
    <col min="595" max="595" width="11.44140625" style="253"/>
    <col min="596" max="596" width="10.88671875" style="253" customWidth="1"/>
    <col min="597" max="599" width="11.44140625" style="253"/>
    <col min="600" max="600" width="13.88671875" style="253" customWidth="1"/>
    <col min="601" max="604" width="11.44140625" style="253"/>
    <col min="605" max="605" width="10.88671875" style="253" customWidth="1"/>
    <col min="606" max="835" width="11.44140625" style="253"/>
    <col min="836" max="836" width="11.44140625" style="253" bestFit="1" customWidth="1"/>
    <col min="837" max="837" width="34.44140625" style="253" customWidth="1"/>
    <col min="838" max="838" width="14.33203125" style="253" customWidth="1"/>
    <col min="839" max="839" width="15.6640625" style="253" customWidth="1"/>
    <col min="840" max="840" width="12.44140625" style="253" bestFit="1" customWidth="1"/>
    <col min="841" max="841" width="14.109375" style="253" bestFit="1" customWidth="1"/>
    <col min="842" max="842" width="12" style="253" customWidth="1"/>
    <col min="843" max="844" width="10.88671875" style="253" customWidth="1"/>
    <col min="845" max="845" width="14.33203125" style="253" customWidth="1"/>
    <col min="846" max="846" width="10" style="253" bestFit="1" customWidth="1"/>
    <col min="847" max="848" width="12.33203125" style="253" bestFit="1" customWidth="1"/>
    <col min="849" max="849" width="14.109375" style="253" customWidth="1"/>
    <col min="850" max="850" width="15.109375" style="253" customWidth="1"/>
    <col min="851" max="851" width="11.44140625" style="253"/>
    <col min="852" max="852" width="10.88671875" style="253" customWidth="1"/>
    <col min="853" max="855" width="11.44140625" style="253"/>
    <col min="856" max="856" width="13.88671875" style="253" customWidth="1"/>
    <col min="857" max="860" width="11.44140625" style="253"/>
    <col min="861" max="861" width="10.88671875" style="253" customWidth="1"/>
    <col min="862" max="1091" width="11.44140625" style="253"/>
    <col min="1092" max="1092" width="11.44140625" style="253" bestFit="1" customWidth="1"/>
    <col min="1093" max="1093" width="34.44140625" style="253" customWidth="1"/>
    <col min="1094" max="1094" width="14.33203125" style="253" customWidth="1"/>
    <col min="1095" max="1095" width="15.6640625" style="253" customWidth="1"/>
    <col min="1096" max="1096" width="12.44140625" style="253" bestFit="1" customWidth="1"/>
    <col min="1097" max="1097" width="14.109375" style="253" bestFit="1" customWidth="1"/>
    <col min="1098" max="1098" width="12" style="253" customWidth="1"/>
    <col min="1099" max="1100" width="10.88671875" style="253" customWidth="1"/>
    <col min="1101" max="1101" width="14.33203125" style="253" customWidth="1"/>
    <col min="1102" max="1102" width="10" style="253" bestFit="1" customWidth="1"/>
    <col min="1103" max="1104" width="12.33203125" style="253" bestFit="1" customWidth="1"/>
    <col min="1105" max="1105" width="14.109375" style="253" customWidth="1"/>
    <col min="1106" max="1106" width="15.109375" style="253" customWidth="1"/>
    <col min="1107" max="1107" width="11.44140625" style="253"/>
    <col min="1108" max="1108" width="10.88671875" style="253" customWidth="1"/>
    <col min="1109" max="1111" width="11.44140625" style="253"/>
    <col min="1112" max="1112" width="13.88671875" style="253" customWidth="1"/>
    <col min="1113" max="1116" width="11.44140625" style="253"/>
    <col min="1117" max="1117" width="10.88671875" style="253" customWidth="1"/>
    <col min="1118" max="1347" width="11.44140625" style="253"/>
    <col min="1348" max="1348" width="11.44140625" style="253" bestFit="1" customWidth="1"/>
    <col min="1349" max="1349" width="34.44140625" style="253" customWidth="1"/>
    <col min="1350" max="1350" width="14.33203125" style="253" customWidth="1"/>
    <col min="1351" max="1351" width="15.6640625" style="253" customWidth="1"/>
    <col min="1352" max="1352" width="12.44140625" style="253" bestFit="1" customWidth="1"/>
    <col min="1353" max="1353" width="14.109375" style="253" bestFit="1" customWidth="1"/>
    <col min="1354" max="1354" width="12" style="253" customWidth="1"/>
    <col min="1355" max="1356" width="10.88671875" style="253" customWidth="1"/>
    <col min="1357" max="1357" width="14.33203125" style="253" customWidth="1"/>
    <col min="1358" max="1358" width="10" style="253" bestFit="1" customWidth="1"/>
    <col min="1359" max="1360" width="12.33203125" style="253" bestFit="1" customWidth="1"/>
    <col min="1361" max="1361" width="14.109375" style="253" customWidth="1"/>
    <col min="1362" max="1362" width="15.109375" style="253" customWidth="1"/>
    <col min="1363" max="1363" width="11.44140625" style="253"/>
    <col min="1364" max="1364" width="10.88671875" style="253" customWidth="1"/>
    <col min="1365" max="1367" width="11.44140625" style="253"/>
    <col min="1368" max="1368" width="13.88671875" style="253" customWidth="1"/>
    <col min="1369" max="1372" width="11.44140625" style="253"/>
    <col min="1373" max="1373" width="10.88671875" style="253" customWidth="1"/>
    <col min="1374" max="1603" width="11.44140625" style="253"/>
    <col min="1604" max="1604" width="11.44140625" style="253" bestFit="1" customWidth="1"/>
    <col min="1605" max="1605" width="34.44140625" style="253" customWidth="1"/>
    <col min="1606" max="1606" width="14.33203125" style="253" customWidth="1"/>
    <col min="1607" max="1607" width="15.6640625" style="253" customWidth="1"/>
    <col min="1608" max="1608" width="12.44140625" style="253" bestFit="1" customWidth="1"/>
    <col min="1609" max="1609" width="14.109375" style="253" bestFit="1" customWidth="1"/>
    <col min="1610" max="1610" width="12" style="253" customWidth="1"/>
    <col min="1611" max="1612" width="10.88671875" style="253" customWidth="1"/>
    <col min="1613" max="1613" width="14.33203125" style="253" customWidth="1"/>
    <col min="1614" max="1614" width="10" style="253" bestFit="1" customWidth="1"/>
    <col min="1615" max="1616" width="12.33203125" style="253" bestFit="1" customWidth="1"/>
    <col min="1617" max="1617" width="14.109375" style="253" customWidth="1"/>
    <col min="1618" max="1618" width="15.109375" style="253" customWidth="1"/>
    <col min="1619" max="1619" width="11.44140625" style="253"/>
    <col min="1620" max="1620" width="10.88671875" style="253" customWidth="1"/>
    <col min="1621" max="1623" width="11.44140625" style="253"/>
    <col min="1624" max="1624" width="13.88671875" style="253" customWidth="1"/>
    <col min="1625" max="1628" width="11.44140625" style="253"/>
    <col min="1629" max="1629" width="10.88671875" style="253" customWidth="1"/>
    <col min="1630" max="1859" width="11.44140625" style="253"/>
    <col min="1860" max="1860" width="11.44140625" style="253" bestFit="1" customWidth="1"/>
    <col min="1861" max="1861" width="34.44140625" style="253" customWidth="1"/>
    <col min="1862" max="1862" width="14.33203125" style="253" customWidth="1"/>
    <col min="1863" max="1863" width="15.6640625" style="253" customWidth="1"/>
    <col min="1864" max="1864" width="12.44140625" style="253" bestFit="1" customWidth="1"/>
    <col min="1865" max="1865" width="14.109375" style="253" bestFit="1" customWidth="1"/>
    <col min="1866" max="1866" width="12" style="253" customWidth="1"/>
    <col min="1867" max="1868" width="10.88671875" style="253" customWidth="1"/>
    <col min="1869" max="1869" width="14.33203125" style="253" customWidth="1"/>
    <col min="1870" max="1870" width="10" style="253" bestFit="1" customWidth="1"/>
    <col min="1871" max="1872" width="12.33203125" style="253" bestFit="1" customWidth="1"/>
    <col min="1873" max="1873" width="14.109375" style="253" customWidth="1"/>
    <col min="1874" max="1874" width="15.109375" style="253" customWidth="1"/>
    <col min="1875" max="1875" width="11.44140625" style="253"/>
    <col min="1876" max="1876" width="10.88671875" style="253" customWidth="1"/>
    <col min="1877" max="1879" width="11.44140625" style="253"/>
    <col min="1880" max="1880" width="13.88671875" style="253" customWidth="1"/>
    <col min="1881" max="1884" width="11.44140625" style="253"/>
    <col min="1885" max="1885" width="10.88671875" style="253" customWidth="1"/>
    <col min="1886" max="2115" width="11.44140625" style="253"/>
    <col min="2116" max="2116" width="11.44140625" style="253" bestFit="1" customWidth="1"/>
    <col min="2117" max="2117" width="34.44140625" style="253" customWidth="1"/>
    <col min="2118" max="2118" width="14.33203125" style="253" customWidth="1"/>
    <col min="2119" max="2119" width="15.6640625" style="253" customWidth="1"/>
    <col min="2120" max="2120" width="12.44140625" style="253" bestFit="1" customWidth="1"/>
    <col min="2121" max="2121" width="14.109375" style="253" bestFit="1" customWidth="1"/>
    <col min="2122" max="2122" width="12" style="253" customWidth="1"/>
    <col min="2123" max="2124" width="10.88671875" style="253" customWidth="1"/>
    <col min="2125" max="2125" width="14.33203125" style="253" customWidth="1"/>
    <col min="2126" max="2126" width="10" style="253" bestFit="1" customWidth="1"/>
    <col min="2127" max="2128" width="12.33203125" style="253" bestFit="1" customWidth="1"/>
    <col min="2129" max="2129" width="14.109375" style="253" customWidth="1"/>
    <col min="2130" max="2130" width="15.109375" style="253" customWidth="1"/>
    <col min="2131" max="2131" width="11.44140625" style="253"/>
    <col min="2132" max="2132" width="10.88671875" style="253" customWidth="1"/>
    <col min="2133" max="2135" width="11.44140625" style="253"/>
    <col min="2136" max="2136" width="13.88671875" style="253" customWidth="1"/>
    <col min="2137" max="2140" width="11.44140625" style="253"/>
    <col min="2141" max="2141" width="10.88671875" style="253" customWidth="1"/>
    <col min="2142" max="2371" width="11.44140625" style="253"/>
    <col min="2372" max="2372" width="11.44140625" style="253" bestFit="1" customWidth="1"/>
    <col min="2373" max="2373" width="34.44140625" style="253" customWidth="1"/>
    <col min="2374" max="2374" width="14.33203125" style="253" customWidth="1"/>
    <col min="2375" max="2375" width="15.6640625" style="253" customWidth="1"/>
    <col min="2376" max="2376" width="12.44140625" style="253" bestFit="1" customWidth="1"/>
    <col min="2377" max="2377" width="14.109375" style="253" bestFit="1" customWidth="1"/>
    <col min="2378" max="2378" width="12" style="253" customWidth="1"/>
    <col min="2379" max="2380" width="10.88671875" style="253" customWidth="1"/>
    <col min="2381" max="2381" width="14.33203125" style="253" customWidth="1"/>
    <col min="2382" max="2382" width="10" style="253" bestFit="1" customWidth="1"/>
    <col min="2383" max="2384" width="12.33203125" style="253" bestFit="1" customWidth="1"/>
    <col min="2385" max="2385" width="14.109375" style="253" customWidth="1"/>
    <col min="2386" max="2386" width="15.109375" style="253" customWidth="1"/>
    <col min="2387" max="2387" width="11.44140625" style="253"/>
    <col min="2388" max="2388" width="10.88671875" style="253" customWidth="1"/>
    <col min="2389" max="2391" width="11.44140625" style="253"/>
    <col min="2392" max="2392" width="13.88671875" style="253" customWidth="1"/>
    <col min="2393" max="2396" width="11.44140625" style="253"/>
    <col min="2397" max="2397" width="10.88671875" style="253" customWidth="1"/>
    <col min="2398" max="2627" width="11.44140625" style="253"/>
    <col min="2628" max="2628" width="11.44140625" style="253" bestFit="1" customWidth="1"/>
    <col min="2629" max="2629" width="34.44140625" style="253" customWidth="1"/>
    <col min="2630" max="2630" width="14.33203125" style="253" customWidth="1"/>
    <col min="2631" max="2631" width="15.6640625" style="253" customWidth="1"/>
    <col min="2632" max="2632" width="12.44140625" style="253" bestFit="1" customWidth="1"/>
    <col min="2633" max="2633" width="14.109375" style="253" bestFit="1" customWidth="1"/>
    <col min="2634" max="2634" width="12" style="253" customWidth="1"/>
    <col min="2635" max="2636" width="10.88671875" style="253" customWidth="1"/>
    <col min="2637" max="2637" width="14.33203125" style="253" customWidth="1"/>
    <col min="2638" max="2638" width="10" style="253" bestFit="1" customWidth="1"/>
    <col min="2639" max="2640" width="12.33203125" style="253" bestFit="1" customWidth="1"/>
    <col min="2641" max="2641" width="14.109375" style="253" customWidth="1"/>
    <col min="2642" max="2642" width="15.109375" style="253" customWidth="1"/>
    <col min="2643" max="2643" width="11.44140625" style="253"/>
    <col min="2644" max="2644" width="10.88671875" style="253" customWidth="1"/>
    <col min="2645" max="2647" width="11.44140625" style="253"/>
    <col min="2648" max="2648" width="13.88671875" style="253" customWidth="1"/>
    <col min="2649" max="2652" width="11.44140625" style="253"/>
    <col min="2653" max="2653" width="10.88671875" style="253" customWidth="1"/>
    <col min="2654" max="2883" width="11.44140625" style="253"/>
    <col min="2884" max="2884" width="11.44140625" style="253" bestFit="1" customWidth="1"/>
    <col min="2885" max="2885" width="34.44140625" style="253" customWidth="1"/>
    <col min="2886" max="2886" width="14.33203125" style="253" customWidth="1"/>
    <col min="2887" max="2887" width="15.6640625" style="253" customWidth="1"/>
    <col min="2888" max="2888" width="12.44140625" style="253" bestFit="1" customWidth="1"/>
    <col min="2889" max="2889" width="14.109375" style="253" bestFit="1" customWidth="1"/>
    <col min="2890" max="2890" width="12" style="253" customWidth="1"/>
    <col min="2891" max="2892" width="10.88671875" style="253" customWidth="1"/>
    <col min="2893" max="2893" width="14.33203125" style="253" customWidth="1"/>
    <col min="2894" max="2894" width="10" style="253" bestFit="1" customWidth="1"/>
    <col min="2895" max="2896" width="12.33203125" style="253" bestFit="1" customWidth="1"/>
    <col min="2897" max="2897" width="14.109375" style="253" customWidth="1"/>
    <col min="2898" max="2898" width="15.109375" style="253" customWidth="1"/>
    <col min="2899" max="2899" width="11.44140625" style="253"/>
    <col min="2900" max="2900" width="10.88671875" style="253" customWidth="1"/>
    <col min="2901" max="2903" width="11.44140625" style="253"/>
    <col min="2904" max="2904" width="13.88671875" style="253" customWidth="1"/>
    <col min="2905" max="2908" width="11.44140625" style="253"/>
    <col min="2909" max="2909" width="10.88671875" style="253" customWidth="1"/>
    <col min="2910" max="3139" width="11.44140625" style="253"/>
    <col min="3140" max="3140" width="11.44140625" style="253" bestFit="1" customWidth="1"/>
    <col min="3141" max="3141" width="34.44140625" style="253" customWidth="1"/>
    <col min="3142" max="3142" width="14.33203125" style="253" customWidth="1"/>
    <col min="3143" max="3143" width="15.6640625" style="253" customWidth="1"/>
    <col min="3144" max="3144" width="12.44140625" style="253" bestFit="1" customWidth="1"/>
    <col min="3145" max="3145" width="14.109375" style="253" bestFit="1" customWidth="1"/>
    <col min="3146" max="3146" width="12" style="253" customWidth="1"/>
    <col min="3147" max="3148" width="10.88671875" style="253" customWidth="1"/>
    <col min="3149" max="3149" width="14.33203125" style="253" customWidth="1"/>
    <col min="3150" max="3150" width="10" style="253" bestFit="1" customWidth="1"/>
    <col min="3151" max="3152" width="12.33203125" style="253" bestFit="1" customWidth="1"/>
    <col min="3153" max="3153" width="14.109375" style="253" customWidth="1"/>
    <col min="3154" max="3154" width="15.109375" style="253" customWidth="1"/>
    <col min="3155" max="3155" width="11.44140625" style="253"/>
    <col min="3156" max="3156" width="10.88671875" style="253" customWidth="1"/>
    <col min="3157" max="3159" width="11.44140625" style="253"/>
    <col min="3160" max="3160" width="13.88671875" style="253" customWidth="1"/>
    <col min="3161" max="3164" width="11.44140625" style="253"/>
    <col min="3165" max="3165" width="10.88671875" style="253" customWidth="1"/>
    <col min="3166" max="3395" width="11.44140625" style="253"/>
    <col min="3396" max="3396" width="11.44140625" style="253" bestFit="1" customWidth="1"/>
    <col min="3397" max="3397" width="34.44140625" style="253" customWidth="1"/>
    <col min="3398" max="3398" width="14.33203125" style="253" customWidth="1"/>
    <col min="3399" max="3399" width="15.6640625" style="253" customWidth="1"/>
    <col min="3400" max="3400" width="12.44140625" style="253" bestFit="1" customWidth="1"/>
    <col min="3401" max="3401" width="14.109375" style="253" bestFit="1" customWidth="1"/>
    <col min="3402" max="3402" width="12" style="253" customWidth="1"/>
    <col min="3403" max="3404" width="10.88671875" style="253" customWidth="1"/>
    <col min="3405" max="3405" width="14.33203125" style="253" customWidth="1"/>
    <col min="3406" max="3406" width="10" style="253" bestFit="1" customWidth="1"/>
    <col min="3407" max="3408" width="12.33203125" style="253" bestFit="1" customWidth="1"/>
    <col min="3409" max="3409" width="14.109375" style="253" customWidth="1"/>
    <col min="3410" max="3410" width="15.109375" style="253" customWidth="1"/>
    <col min="3411" max="3411" width="11.44140625" style="253"/>
    <col min="3412" max="3412" width="10.88671875" style="253" customWidth="1"/>
    <col min="3413" max="3415" width="11.44140625" style="253"/>
    <col min="3416" max="3416" width="13.88671875" style="253" customWidth="1"/>
    <col min="3417" max="3420" width="11.44140625" style="253"/>
    <col min="3421" max="3421" width="10.88671875" style="253" customWidth="1"/>
    <col min="3422" max="3651" width="11.44140625" style="253"/>
    <col min="3652" max="3652" width="11.44140625" style="253" bestFit="1" customWidth="1"/>
    <col min="3653" max="3653" width="34.44140625" style="253" customWidth="1"/>
    <col min="3654" max="3654" width="14.33203125" style="253" customWidth="1"/>
    <col min="3655" max="3655" width="15.6640625" style="253" customWidth="1"/>
    <col min="3656" max="3656" width="12.44140625" style="253" bestFit="1" customWidth="1"/>
    <col min="3657" max="3657" width="14.109375" style="253" bestFit="1" customWidth="1"/>
    <col min="3658" max="3658" width="12" style="253" customWidth="1"/>
    <col min="3659" max="3660" width="10.88671875" style="253" customWidth="1"/>
    <col min="3661" max="3661" width="14.33203125" style="253" customWidth="1"/>
    <col min="3662" max="3662" width="10" style="253" bestFit="1" customWidth="1"/>
    <col min="3663" max="3664" width="12.33203125" style="253" bestFit="1" customWidth="1"/>
    <col min="3665" max="3665" width="14.109375" style="253" customWidth="1"/>
    <col min="3666" max="3666" width="15.109375" style="253" customWidth="1"/>
    <col min="3667" max="3667" width="11.44140625" style="253"/>
    <col min="3668" max="3668" width="10.88671875" style="253" customWidth="1"/>
    <col min="3669" max="3671" width="11.44140625" style="253"/>
    <col min="3672" max="3672" width="13.88671875" style="253" customWidth="1"/>
    <col min="3673" max="3676" width="11.44140625" style="253"/>
    <col min="3677" max="3677" width="10.88671875" style="253" customWidth="1"/>
    <col min="3678" max="3907" width="11.44140625" style="253"/>
    <col min="3908" max="3908" width="11.44140625" style="253" bestFit="1" customWidth="1"/>
    <col min="3909" max="3909" width="34.44140625" style="253" customWidth="1"/>
    <col min="3910" max="3910" width="14.33203125" style="253" customWidth="1"/>
    <col min="3911" max="3911" width="15.6640625" style="253" customWidth="1"/>
    <col min="3912" max="3912" width="12.44140625" style="253" bestFit="1" customWidth="1"/>
    <col min="3913" max="3913" width="14.109375" style="253" bestFit="1" customWidth="1"/>
    <col min="3914" max="3914" width="12" style="253" customWidth="1"/>
    <col min="3915" max="3916" width="10.88671875" style="253" customWidth="1"/>
    <col min="3917" max="3917" width="14.33203125" style="253" customWidth="1"/>
    <col min="3918" max="3918" width="10" style="253" bestFit="1" customWidth="1"/>
    <col min="3919" max="3920" width="12.33203125" style="253" bestFit="1" customWidth="1"/>
    <col min="3921" max="3921" width="14.109375" style="253" customWidth="1"/>
    <col min="3922" max="3922" width="15.109375" style="253" customWidth="1"/>
    <col min="3923" max="3923" width="11.44140625" style="253"/>
    <col min="3924" max="3924" width="10.88671875" style="253" customWidth="1"/>
    <col min="3925" max="3927" width="11.44140625" style="253"/>
    <col min="3928" max="3928" width="13.88671875" style="253" customWidth="1"/>
    <col min="3929" max="3932" width="11.44140625" style="253"/>
    <col min="3933" max="3933" width="10.88671875" style="253" customWidth="1"/>
    <col min="3934" max="4163" width="11.44140625" style="253"/>
    <col min="4164" max="4164" width="11.44140625" style="253" bestFit="1" customWidth="1"/>
    <col min="4165" max="4165" width="34.44140625" style="253" customWidth="1"/>
    <col min="4166" max="4166" width="14.33203125" style="253" customWidth="1"/>
    <col min="4167" max="4167" width="15.6640625" style="253" customWidth="1"/>
    <col min="4168" max="4168" width="12.44140625" style="253" bestFit="1" customWidth="1"/>
    <col min="4169" max="4169" width="14.109375" style="253" bestFit="1" customWidth="1"/>
    <col min="4170" max="4170" width="12" style="253" customWidth="1"/>
    <col min="4171" max="4172" width="10.88671875" style="253" customWidth="1"/>
    <col min="4173" max="4173" width="14.33203125" style="253" customWidth="1"/>
    <col min="4174" max="4174" width="10" style="253" bestFit="1" customWidth="1"/>
    <col min="4175" max="4176" width="12.33203125" style="253" bestFit="1" customWidth="1"/>
    <col min="4177" max="4177" width="14.109375" style="253" customWidth="1"/>
    <col min="4178" max="4178" width="15.109375" style="253" customWidth="1"/>
    <col min="4179" max="4179" width="11.44140625" style="253"/>
    <col min="4180" max="4180" width="10.88671875" style="253" customWidth="1"/>
    <col min="4181" max="4183" width="11.44140625" style="253"/>
    <col min="4184" max="4184" width="13.88671875" style="253" customWidth="1"/>
    <col min="4185" max="4188" width="11.44140625" style="253"/>
    <col min="4189" max="4189" width="10.88671875" style="253" customWidth="1"/>
    <col min="4190" max="4419" width="11.44140625" style="253"/>
    <col min="4420" max="4420" width="11.44140625" style="253" bestFit="1" customWidth="1"/>
    <col min="4421" max="4421" width="34.44140625" style="253" customWidth="1"/>
    <col min="4422" max="4422" width="14.33203125" style="253" customWidth="1"/>
    <col min="4423" max="4423" width="15.6640625" style="253" customWidth="1"/>
    <col min="4424" max="4424" width="12.44140625" style="253" bestFit="1" customWidth="1"/>
    <col min="4425" max="4425" width="14.109375" style="253" bestFit="1" customWidth="1"/>
    <col min="4426" max="4426" width="12" style="253" customWidth="1"/>
    <col min="4427" max="4428" width="10.88671875" style="253" customWidth="1"/>
    <col min="4429" max="4429" width="14.33203125" style="253" customWidth="1"/>
    <col min="4430" max="4430" width="10" style="253" bestFit="1" customWidth="1"/>
    <col min="4431" max="4432" width="12.33203125" style="253" bestFit="1" customWidth="1"/>
    <col min="4433" max="4433" width="14.109375" style="253" customWidth="1"/>
    <col min="4434" max="4434" width="15.109375" style="253" customWidth="1"/>
    <col min="4435" max="4435" width="11.44140625" style="253"/>
    <col min="4436" max="4436" width="10.88671875" style="253" customWidth="1"/>
    <col min="4437" max="4439" width="11.44140625" style="253"/>
    <col min="4440" max="4440" width="13.88671875" style="253" customWidth="1"/>
    <col min="4441" max="4444" width="11.44140625" style="253"/>
    <col min="4445" max="4445" width="10.88671875" style="253" customWidth="1"/>
    <col min="4446" max="4675" width="11.44140625" style="253"/>
    <col min="4676" max="4676" width="11.44140625" style="253" bestFit="1" customWidth="1"/>
    <col min="4677" max="4677" width="34.44140625" style="253" customWidth="1"/>
    <col min="4678" max="4678" width="14.33203125" style="253" customWidth="1"/>
    <col min="4679" max="4679" width="15.6640625" style="253" customWidth="1"/>
    <col min="4680" max="4680" width="12.44140625" style="253" bestFit="1" customWidth="1"/>
    <col min="4681" max="4681" width="14.109375" style="253" bestFit="1" customWidth="1"/>
    <col min="4682" max="4682" width="12" style="253" customWidth="1"/>
    <col min="4683" max="4684" width="10.88671875" style="253" customWidth="1"/>
    <col min="4685" max="4685" width="14.33203125" style="253" customWidth="1"/>
    <col min="4686" max="4686" width="10" style="253" bestFit="1" customWidth="1"/>
    <col min="4687" max="4688" width="12.33203125" style="253" bestFit="1" customWidth="1"/>
    <col min="4689" max="4689" width="14.109375" style="253" customWidth="1"/>
    <col min="4690" max="4690" width="15.109375" style="253" customWidth="1"/>
    <col min="4691" max="4691" width="11.44140625" style="253"/>
    <col min="4692" max="4692" width="10.88671875" style="253" customWidth="1"/>
    <col min="4693" max="4695" width="11.44140625" style="253"/>
    <col min="4696" max="4696" width="13.88671875" style="253" customWidth="1"/>
    <col min="4697" max="4700" width="11.44140625" style="253"/>
    <col min="4701" max="4701" width="10.88671875" style="253" customWidth="1"/>
    <col min="4702" max="4931" width="11.44140625" style="253"/>
    <col min="4932" max="4932" width="11.44140625" style="253" bestFit="1" customWidth="1"/>
    <col min="4933" max="4933" width="34.44140625" style="253" customWidth="1"/>
    <col min="4934" max="4934" width="14.33203125" style="253" customWidth="1"/>
    <col min="4935" max="4935" width="15.6640625" style="253" customWidth="1"/>
    <col min="4936" max="4936" width="12.44140625" style="253" bestFit="1" customWidth="1"/>
    <col min="4937" max="4937" width="14.109375" style="253" bestFit="1" customWidth="1"/>
    <col min="4938" max="4938" width="12" style="253" customWidth="1"/>
    <col min="4939" max="4940" width="10.88671875" style="253" customWidth="1"/>
    <col min="4941" max="4941" width="14.33203125" style="253" customWidth="1"/>
    <col min="4942" max="4942" width="10" style="253" bestFit="1" customWidth="1"/>
    <col min="4943" max="4944" width="12.33203125" style="253" bestFit="1" customWidth="1"/>
    <col min="4945" max="4945" width="14.109375" style="253" customWidth="1"/>
    <col min="4946" max="4946" width="15.109375" style="253" customWidth="1"/>
    <col min="4947" max="4947" width="11.44140625" style="253"/>
    <col min="4948" max="4948" width="10.88671875" style="253" customWidth="1"/>
    <col min="4949" max="4951" width="11.44140625" style="253"/>
    <col min="4952" max="4952" width="13.88671875" style="253" customWidth="1"/>
    <col min="4953" max="4956" width="11.44140625" style="253"/>
    <col min="4957" max="4957" width="10.88671875" style="253" customWidth="1"/>
    <col min="4958" max="5187" width="11.44140625" style="253"/>
    <col min="5188" max="5188" width="11.44140625" style="253" bestFit="1" customWidth="1"/>
    <col min="5189" max="5189" width="34.44140625" style="253" customWidth="1"/>
    <col min="5190" max="5190" width="14.33203125" style="253" customWidth="1"/>
    <col min="5191" max="5191" width="15.6640625" style="253" customWidth="1"/>
    <col min="5192" max="5192" width="12.44140625" style="253" bestFit="1" customWidth="1"/>
    <col min="5193" max="5193" width="14.109375" style="253" bestFit="1" customWidth="1"/>
    <col min="5194" max="5194" width="12" style="253" customWidth="1"/>
    <col min="5195" max="5196" width="10.88671875" style="253" customWidth="1"/>
    <col min="5197" max="5197" width="14.33203125" style="253" customWidth="1"/>
    <col min="5198" max="5198" width="10" style="253" bestFit="1" customWidth="1"/>
    <col min="5199" max="5200" width="12.33203125" style="253" bestFit="1" customWidth="1"/>
    <col min="5201" max="5201" width="14.109375" style="253" customWidth="1"/>
    <col min="5202" max="5202" width="15.109375" style="253" customWidth="1"/>
    <col min="5203" max="5203" width="11.44140625" style="253"/>
    <col min="5204" max="5204" width="10.88671875" style="253" customWidth="1"/>
    <col min="5205" max="5207" width="11.44140625" style="253"/>
    <col min="5208" max="5208" width="13.88671875" style="253" customWidth="1"/>
    <col min="5209" max="5212" width="11.44140625" style="253"/>
    <col min="5213" max="5213" width="10.88671875" style="253" customWidth="1"/>
    <col min="5214" max="5443" width="11.44140625" style="253"/>
    <col min="5444" max="5444" width="11.44140625" style="253" bestFit="1" customWidth="1"/>
    <col min="5445" max="5445" width="34.44140625" style="253" customWidth="1"/>
    <col min="5446" max="5446" width="14.33203125" style="253" customWidth="1"/>
    <col min="5447" max="5447" width="15.6640625" style="253" customWidth="1"/>
    <col min="5448" max="5448" width="12.44140625" style="253" bestFit="1" customWidth="1"/>
    <col min="5449" max="5449" width="14.109375" style="253" bestFit="1" customWidth="1"/>
    <col min="5450" max="5450" width="12" style="253" customWidth="1"/>
    <col min="5451" max="5452" width="10.88671875" style="253" customWidth="1"/>
    <col min="5453" max="5453" width="14.33203125" style="253" customWidth="1"/>
    <col min="5454" max="5454" width="10" style="253" bestFit="1" customWidth="1"/>
    <col min="5455" max="5456" width="12.33203125" style="253" bestFit="1" customWidth="1"/>
    <col min="5457" max="5457" width="14.109375" style="253" customWidth="1"/>
    <col min="5458" max="5458" width="15.109375" style="253" customWidth="1"/>
    <col min="5459" max="5459" width="11.44140625" style="253"/>
    <col min="5460" max="5460" width="10.88671875" style="253" customWidth="1"/>
    <col min="5461" max="5463" width="11.44140625" style="253"/>
    <col min="5464" max="5464" width="13.88671875" style="253" customWidth="1"/>
    <col min="5465" max="5468" width="11.44140625" style="253"/>
    <col min="5469" max="5469" width="10.88671875" style="253" customWidth="1"/>
    <col min="5470" max="5699" width="11.44140625" style="253"/>
    <col min="5700" max="5700" width="11.44140625" style="253" bestFit="1" customWidth="1"/>
    <col min="5701" max="5701" width="34.44140625" style="253" customWidth="1"/>
    <col min="5702" max="5702" width="14.33203125" style="253" customWidth="1"/>
    <col min="5703" max="5703" width="15.6640625" style="253" customWidth="1"/>
    <col min="5704" max="5704" width="12.44140625" style="253" bestFit="1" customWidth="1"/>
    <col min="5705" max="5705" width="14.109375" style="253" bestFit="1" customWidth="1"/>
    <col min="5706" max="5706" width="12" style="253" customWidth="1"/>
    <col min="5707" max="5708" width="10.88671875" style="253" customWidth="1"/>
    <col min="5709" max="5709" width="14.33203125" style="253" customWidth="1"/>
    <col min="5710" max="5710" width="10" style="253" bestFit="1" customWidth="1"/>
    <col min="5711" max="5712" width="12.33203125" style="253" bestFit="1" customWidth="1"/>
    <col min="5713" max="5713" width="14.109375" style="253" customWidth="1"/>
    <col min="5714" max="5714" width="15.109375" style="253" customWidth="1"/>
    <col min="5715" max="5715" width="11.44140625" style="253"/>
    <col min="5716" max="5716" width="10.88671875" style="253" customWidth="1"/>
    <col min="5717" max="5719" width="11.44140625" style="253"/>
    <col min="5720" max="5720" width="13.88671875" style="253" customWidth="1"/>
    <col min="5721" max="5724" width="11.44140625" style="253"/>
    <col min="5725" max="5725" width="10.88671875" style="253" customWidth="1"/>
    <col min="5726" max="5955" width="11.44140625" style="253"/>
    <col min="5956" max="5956" width="11.44140625" style="253" bestFit="1" customWidth="1"/>
    <col min="5957" max="5957" width="34.44140625" style="253" customWidth="1"/>
    <col min="5958" max="5958" width="14.33203125" style="253" customWidth="1"/>
    <col min="5959" max="5959" width="15.6640625" style="253" customWidth="1"/>
    <col min="5960" max="5960" width="12.44140625" style="253" bestFit="1" customWidth="1"/>
    <col min="5961" max="5961" width="14.109375" style="253" bestFit="1" customWidth="1"/>
    <col min="5962" max="5962" width="12" style="253" customWidth="1"/>
    <col min="5963" max="5964" width="10.88671875" style="253" customWidth="1"/>
    <col min="5965" max="5965" width="14.33203125" style="253" customWidth="1"/>
    <col min="5966" max="5966" width="10" style="253" bestFit="1" customWidth="1"/>
    <col min="5967" max="5968" width="12.33203125" style="253" bestFit="1" customWidth="1"/>
    <col min="5969" max="5969" width="14.109375" style="253" customWidth="1"/>
    <col min="5970" max="5970" width="15.109375" style="253" customWidth="1"/>
    <col min="5971" max="5971" width="11.44140625" style="253"/>
    <col min="5972" max="5972" width="10.88671875" style="253" customWidth="1"/>
    <col min="5973" max="5975" width="11.44140625" style="253"/>
    <col min="5976" max="5976" width="13.88671875" style="253" customWidth="1"/>
    <col min="5977" max="5980" width="11.44140625" style="253"/>
    <col min="5981" max="5981" width="10.88671875" style="253" customWidth="1"/>
    <col min="5982" max="6211" width="11.44140625" style="253"/>
    <col min="6212" max="6212" width="11.44140625" style="253" bestFit="1" customWidth="1"/>
    <col min="6213" max="6213" width="34.44140625" style="253" customWidth="1"/>
    <col min="6214" max="6214" width="14.33203125" style="253" customWidth="1"/>
    <col min="6215" max="6215" width="15.6640625" style="253" customWidth="1"/>
    <col min="6216" max="6216" width="12.44140625" style="253" bestFit="1" customWidth="1"/>
    <col min="6217" max="6217" width="14.109375" style="253" bestFit="1" customWidth="1"/>
    <col min="6218" max="6218" width="12" style="253" customWidth="1"/>
    <col min="6219" max="6220" width="10.88671875" style="253" customWidth="1"/>
    <col min="6221" max="6221" width="14.33203125" style="253" customWidth="1"/>
    <col min="6222" max="6222" width="10" style="253" bestFit="1" customWidth="1"/>
    <col min="6223" max="6224" width="12.33203125" style="253" bestFit="1" customWidth="1"/>
    <col min="6225" max="6225" width="14.109375" style="253" customWidth="1"/>
    <col min="6226" max="6226" width="15.109375" style="253" customWidth="1"/>
    <col min="6227" max="6227" width="11.44140625" style="253"/>
    <col min="6228" max="6228" width="10.88671875" style="253" customWidth="1"/>
    <col min="6229" max="6231" width="11.44140625" style="253"/>
    <col min="6232" max="6232" width="13.88671875" style="253" customWidth="1"/>
    <col min="6233" max="6236" width="11.44140625" style="253"/>
    <col min="6237" max="6237" width="10.88671875" style="253" customWidth="1"/>
    <col min="6238" max="6467" width="11.44140625" style="253"/>
    <col min="6468" max="6468" width="11.44140625" style="253" bestFit="1" customWidth="1"/>
    <col min="6469" max="6469" width="34.44140625" style="253" customWidth="1"/>
    <col min="6470" max="6470" width="14.33203125" style="253" customWidth="1"/>
    <col min="6471" max="6471" width="15.6640625" style="253" customWidth="1"/>
    <col min="6472" max="6472" width="12.44140625" style="253" bestFit="1" customWidth="1"/>
    <col min="6473" max="6473" width="14.109375" style="253" bestFit="1" customWidth="1"/>
    <col min="6474" max="6474" width="12" style="253" customWidth="1"/>
    <col min="6475" max="6476" width="10.88671875" style="253" customWidth="1"/>
    <col min="6477" max="6477" width="14.33203125" style="253" customWidth="1"/>
    <col min="6478" max="6478" width="10" style="253" bestFit="1" customWidth="1"/>
    <col min="6479" max="6480" width="12.33203125" style="253" bestFit="1" customWidth="1"/>
    <col min="6481" max="6481" width="14.109375" style="253" customWidth="1"/>
    <col min="6482" max="6482" width="15.109375" style="253" customWidth="1"/>
    <col min="6483" max="6483" width="11.44140625" style="253"/>
    <col min="6484" max="6484" width="10.88671875" style="253" customWidth="1"/>
    <col min="6485" max="6487" width="11.44140625" style="253"/>
    <col min="6488" max="6488" width="13.88671875" style="253" customWidth="1"/>
    <col min="6489" max="6492" width="11.44140625" style="253"/>
    <col min="6493" max="6493" width="10.88671875" style="253" customWidth="1"/>
    <col min="6494" max="6723" width="11.44140625" style="253"/>
    <col min="6724" max="6724" width="11.44140625" style="253" bestFit="1" customWidth="1"/>
    <col min="6725" max="6725" width="34.44140625" style="253" customWidth="1"/>
    <col min="6726" max="6726" width="14.33203125" style="253" customWidth="1"/>
    <col min="6727" max="6727" width="15.6640625" style="253" customWidth="1"/>
    <col min="6728" max="6728" width="12.44140625" style="253" bestFit="1" customWidth="1"/>
    <col min="6729" max="6729" width="14.109375" style="253" bestFit="1" customWidth="1"/>
    <col min="6730" max="6730" width="12" style="253" customWidth="1"/>
    <col min="6731" max="6732" width="10.88671875" style="253" customWidth="1"/>
    <col min="6733" max="6733" width="14.33203125" style="253" customWidth="1"/>
    <col min="6734" max="6734" width="10" style="253" bestFit="1" customWidth="1"/>
    <col min="6735" max="6736" width="12.33203125" style="253" bestFit="1" customWidth="1"/>
    <col min="6737" max="6737" width="14.109375" style="253" customWidth="1"/>
    <col min="6738" max="6738" width="15.109375" style="253" customWidth="1"/>
    <col min="6739" max="6739" width="11.44140625" style="253"/>
    <col min="6740" max="6740" width="10.88671875" style="253" customWidth="1"/>
    <col min="6741" max="6743" width="11.44140625" style="253"/>
    <col min="6744" max="6744" width="13.88671875" style="253" customWidth="1"/>
    <col min="6745" max="6748" width="11.44140625" style="253"/>
    <col min="6749" max="6749" width="10.88671875" style="253" customWidth="1"/>
    <col min="6750" max="6979" width="11.44140625" style="253"/>
    <col min="6980" max="6980" width="11.44140625" style="253" bestFit="1" customWidth="1"/>
    <col min="6981" max="6981" width="34.44140625" style="253" customWidth="1"/>
    <col min="6982" max="6982" width="14.33203125" style="253" customWidth="1"/>
    <col min="6983" max="6983" width="15.6640625" style="253" customWidth="1"/>
    <col min="6984" max="6984" width="12.44140625" style="253" bestFit="1" customWidth="1"/>
    <col min="6985" max="6985" width="14.109375" style="253" bestFit="1" customWidth="1"/>
    <col min="6986" max="6986" width="12" style="253" customWidth="1"/>
    <col min="6987" max="6988" width="10.88671875" style="253" customWidth="1"/>
    <col min="6989" max="6989" width="14.33203125" style="253" customWidth="1"/>
    <col min="6990" max="6990" width="10" style="253" bestFit="1" customWidth="1"/>
    <col min="6991" max="6992" width="12.33203125" style="253" bestFit="1" customWidth="1"/>
    <col min="6993" max="6993" width="14.109375" style="253" customWidth="1"/>
    <col min="6994" max="6994" width="15.109375" style="253" customWidth="1"/>
    <col min="6995" max="6995" width="11.44140625" style="253"/>
    <col min="6996" max="6996" width="10.88671875" style="253" customWidth="1"/>
    <col min="6997" max="6999" width="11.44140625" style="253"/>
    <col min="7000" max="7000" width="13.88671875" style="253" customWidth="1"/>
    <col min="7001" max="7004" width="11.44140625" style="253"/>
    <col min="7005" max="7005" width="10.88671875" style="253" customWidth="1"/>
    <col min="7006" max="7235" width="11.44140625" style="253"/>
    <col min="7236" max="7236" width="11.44140625" style="253" bestFit="1" customWidth="1"/>
    <col min="7237" max="7237" width="34.44140625" style="253" customWidth="1"/>
    <col min="7238" max="7238" width="14.33203125" style="253" customWidth="1"/>
    <col min="7239" max="7239" width="15.6640625" style="253" customWidth="1"/>
    <col min="7240" max="7240" width="12.44140625" style="253" bestFit="1" customWidth="1"/>
    <col min="7241" max="7241" width="14.109375" style="253" bestFit="1" customWidth="1"/>
    <col min="7242" max="7242" width="12" style="253" customWidth="1"/>
    <col min="7243" max="7244" width="10.88671875" style="253" customWidth="1"/>
    <col min="7245" max="7245" width="14.33203125" style="253" customWidth="1"/>
    <col min="7246" max="7246" width="10" style="253" bestFit="1" customWidth="1"/>
    <col min="7247" max="7248" width="12.33203125" style="253" bestFit="1" customWidth="1"/>
    <col min="7249" max="7249" width="14.109375" style="253" customWidth="1"/>
    <col min="7250" max="7250" width="15.109375" style="253" customWidth="1"/>
    <col min="7251" max="7251" width="11.44140625" style="253"/>
    <col min="7252" max="7252" width="10.88671875" style="253" customWidth="1"/>
    <col min="7253" max="7255" width="11.44140625" style="253"/>
    <col min="7256" max="7256" width="13.88671875" style="253" customWidth="1"/>
    <col min="7257" max="7260" width="11.44140625" style="253"/>
    <col min="7261" max="7261" width="10.88671875" style="253" customWidth="1"/>
    <col min="7262" max="7491" width="11.44140625" style="253"/>
    <col min="7492" max="7492" width="11.44140625" style="253" bestFit="1" customWidth="1"/>
    <col min="7493" max="7493" width="34.44140625" style="253" customWidth="1"/>
    <col min="7494" max="7494" width="14.33203125" style="253" customWidth="1"/>
    <col min="7495" max="7495" width="15.6640625" style="253" customWidth="1"/>
    <col min="7496" max="7496" width="12.44140625" style="253" bestFit="1" customWidth="1"/>
    <col min="7497" max="7497" width="14.109375" style="253" bestFit="1" customWidth="1"/>
    <col min="7498" max="7498" width="12" style="253" customWidth="1"/>
    <col min="7499" max="7500" width="10.88671875" style="253" customWidth="1"/>
    <col min="7501" max="7501" width="14.33203125" style="253" customWidth="1"/>
    <col min="7502" max="7502" width="10" style="253" bestFit="1" customWidth="1"/>
    <col min="7503" max="7504" width="12.33203125" style="253" bestFit="1" customWidth="1"/>
    <col min="7505" max="7505" width="14.109375" style="253" customWidth="1"/>
    <col min="7506" max="7506" width="15.109375" style="253" customWidth="1"/>
    <col min="7507" max="7507" width="11.44140625" style="253"/>
    <col min="7508" max="7508" width="10.88671875" style="253" customWidth="1"/>
    <col min="7509" max="7511" width="11.44140625" style="253"/>
    <col min="7512" max="7512" width="13.88671875" style="253" customWidth="1"/>
    <col min="7513" max="7516" width="11.44140625" style="253"/>
    <col min="7517" max="7517" width="10.88671875" style="253" customWidth="1"/>
    <col min="7518" max="7747" width="11.44140625" style="253"/>
    <col min="7748" max="7748" width="11.44140625" style="253" bestFit="1" customWidth="1"/>
    <col min="7749" max="7749" width="34.44140625" style="253" customWidth="1"/>
    <col min="7750" max="7750" width="14.33203125" style="253" customWidth="1"/>
    <col min="7751" max="7751" width="15.6640625" style="253" customWidth="1"/>
    <col min="7752" max="7752" width="12.44140625" style="253" bestFit="1" customWidth="1"/>
    <col min="7753" max="7753" width="14.109375" style="253" bestFit="1" customWidth="1"/>
    <col min="7754" max="7754" width="12" style="253" customWidth="1"/>
    <col min="7755" max="7756" width="10.88671875" style="253" customWidth="1"/>
    <col min="7757" max="7757" width="14.33203125" style="253" customWidth="1"/>
    <col min="7758" max="7758" width="10" style="253" bestFit="1" customWidth="1"/>
    <col min="7759" max="7760" width="12.33203125" style="253" bestFit="1" customWidth="1"/>
    <col min="7761" max="7761" width="14.109375" style="253" customWidth="1"/>
    <col min="7762" max="7762" width="15.109375" style="253" customWidth="1"/>
    <col min="7763" max="7763" width="11.44140625" style="253"/>
    <col min="7764" max="7764" width="10.88671875" style="253" customWidth="1"/>
    <col min="7765" max="7767" width="11.44140625" style="253"/>
    <col min="7768" max="7768" width="13.88671875" style="253" customWidth="1"/>
    <col min="7769" max="7772" width="11.44140625" style="253"/>
    <col min="7773" max="7773" width="10.88671875" style="253" customWidth="1"/>
    <col min="7774" max="8003" width="11.44140625" style="253"/>
    <col min="8004" max="8004" width="11.44140625" style="253" bestFit="1" customWidth="1"/>
    <col min="8005" max="8005" width="34.44140625" style="253" customWidth="1"/>
    <col min="8006" max="8006" width="14.33203125" style="253" customWidth="1"/>
    <col min="8007" max="8007" width="15.6640625" style="253" customWidth="1"/>
    <col min="8008" max="8008" width="12.44140625" style="253" bestFit="1" customWidth="1"/>
    <col min="8009" max="8009" width="14.109375" style="253" bestFit="1" customWidth="1"/>
    <col min="8010" max="8010" width="12" style="253" customWidth="1"/>
    <col min="8011" max="8012" width="10.88671875" style="253" customWidth="1"/>
    <col min="8013" max="8013" width="14.33203125" style="253" customWidth="1"/>
    <col min="8014" max="8014" width="10" style="253" bestFit="1" customWidth="1"/>
    <col min="8015" max="8016" width="12.33203125" style="253" bestFit="1" customWidth="1"/>
    <col min="8017" max="8017" width="14.109375" style="253" customWidth="1"/>
    <col min="8018" max="8018" width="15.109375" style="253" customWidth="1"/>
    <col min="8019" max="8019" width="11.44140625" style="253"/>
    <col min="8020" max="8020" width="10.88671875" style="253" customWidth="1"/>
    <col min="8021" max="8023" width="11.44140625" style="253"/>
    <col min="8024" max="8024" width="13.88671875" style="253" customWidth="1"/>
    <col min="8025" max="8028" width="11.44140625" style="253"/>
    <col min="8029" max="8029" width="10.88671875" style="253" customWidth="1"/>
    <col min="8030" max="8259" width="11.44140625" style="253"/>
    <col min="8260" max="8260" width="11.44140625" style="253" bestFit="1" customWidth="1"/>
    <col min="8261" max="8261" width="34.44140625" style="253" customWidth="1"/>
    <col min="8262" max="8262" width="14.33203125" style="253" customWidth="1"/>
    <col min="8263" max="8263" width="15.6640625" style="253" customWidth="1"/>
    <col min="8264" max="8264" width="12.44140625" style="253" bestFit="1" customWidth="1"/>
    <col min="8265" max="8265" width="14.109375" style="253" bestFit="1" customWidth="1"/>
    <col min="8266" max="8266" width="12" style="253" customWidth="1"/>
    <col min="8267" max="8268" width="10.88671875" style="253" customWidth="1"/>
    <col min="8269" max="8269" width="14.33203125" style="253" customWidth="1"/>
    <col min="8270" max="8270" width="10" style="253" bestFit="1" customWidth="1"/>
    <col min="8271" max="8272" width="12.33203125" style="253" bestFit="1" customWidth="1"/>
    <col min="8273" max="8273" width="14.109375" style="253" customWidth="1"/>
    <col min="8274" max="8274" width="15.109375" style="253" customWidth="1"/>
    <col min="8275" max="8275" width="11.44140625" style="253"/>
    <col min="8276" max="8276" width="10.88671875" style="253" customWidth="1"/>
    <col min="8277" max="8279" width="11.44140625" style="253"/>
    <col min="8280" max="8280" width="13.88671875" style="253" customWidth="1"/>
    <col min="8281" max="8284" width="11.44140625" style="253"/>
    <col min="8285" max="8285" width="10.88671875" style="253" customWidth="1"/>
    <col min="8286" max="8515" width="11.44140625" style="253"/>
    <col min="8516" max="8516" width="11.44140625" style="253" bestFit="1" customWidth="1"/>
    <col min="8517" max="8517" width="34.44140625" style="253" customWidth="1"/>
    <col min="8518" max="8518" width="14.33203125" style="253" customWidth="1"/>
    <col min="8519" max="8519" width="15.6640625" style="253" customWidth="1"/>
    <col min="8520" max="8520" width="12.44140625" style="253" bestFit="1" customWidth="1"/>
    <col min="8521" max="8521" width="14.109375" style="253" bestFit="1" customWidth="1"/>
    <col min="8522" max="8522" width="12" style="253" customWidth="1"/>
    <col min="8523" max="8524" width="10.88671875" style="253" customWidth="1"/>
    <col min="8525" max="8525" width="14.33203125" style="253" customWidth="1"/>
    <col min="8526" max="8526" width="10" style="253" bestFit="1" customWidth="1"/>
    <col min="8527" max="8528" width="12.33203125" style="253" bestFit="1" customWidth="1"/>
    <col min="8529" max="8529" width="14.109375" style="253" customWidth="1"/>
    <col min="8530" max="8530" width="15.109375" style="253" customWidth="1"/>
    <col min="8531" max="8531" width="11.44140625" style="253"/>
    <col min="8532" max="8532" width="10.88671875" style="253" customWidth="1"/>
    <col min="8533" max="8535" width="11.44140625" style="253"/>
    <col min="8536" max="8536" width="13.88671875" style="253" customWidth="1"/>
    <col min="8537" max="8540" width="11.44140625" style="253"/>
    <col min="8541" max="8541" width="10.88671875" style="253" customWidth="1"/>
    <col min="8542" max="8771" width="11.44140625" style="253"/>
    <col min="8772" max="8772" width="11.44140625" style="253" bestFit="1" customWidth="1"/>
    <col min="8773" max="8773" width="34.44140625" style="253" customWidth="1"/>
    <col min="8774" max="8774" width="14.33203125" style="253" customWidth="1"/>
    <col min="8775" max="8775" width="15.6640625" style="253" customWidth="1"/>
    <col min="8776" max="8776" width="12.44140625" style="253" bestFit="1" customWidth="1"/>
    <col min="8777" max="8777" width="14.109375" style="253" bestFit="1" customWidth="1"/>
    <col min="8778" max="8778" width="12" style="253" customWidth="1"/>
    <col min="8779" max="8780" width="10.88671875" style="253" customWidth="1"/>
    <col min="8781" max="8781" width="14.33203125" style="253" customWidth="1"/>
    <col min="8782" max="8782" width="10" style="253" bestFit="1" customWidth="1"/>
    <col min="8783" max="8784" width="12.33203125" style="253" bestFit="1" customWidth="1"/>
    <col min="8785" max="8785" width="14.109375" style="253" customWidth="1"/>
    <col min="8786" max="8786" width="15.109375" style="253" customWidth="1"/>
    <col min="8787" max="8787" width="11.44140625" style="253"/>
    <col min="8788" max="8788" width="10.88671875" style="253" customWidth="1"/>
    <col min="8789" max="8791" width="11.44140625" style="253"/>
    <col min="8792" max="8792" width="13.88671875" style="253" customWidth="1"/>
    <col min="8793" max="8796" width="11.44140625" style="253"/>
    <col min="8797" max="8797" width="10.88671875" style="253" customWidth="1"/>
    <col min="8798" max="9027" width="11.44140625" style="253"/>
    <col min="9028" max="9028" width="11.44140625" style="253" bestFit="1" customWidth="1"/>
    <col min="9029" max="9029" width="34.44140625" style="253" customWidth="1"/>
    <col min="9030" max="9030" width="14.33203125" style="253" customWidth="1"/>
    <col min="9031" max="9031" width="15.6640625" style="253" customWidth="1"/>
    <col min="9032" max="9032" width="12.44140625" style="253" bestFit="1" customWidth="1"/>
    <col min="9033" max="9033" width="14.109375" style="253" bestFit="1" customWidth="1"/>
    <col min="9034" max="9034" width="12" style="253" customWidth="1"/>
    <col min="9035" max="9036" width="10.88671875" style="253" customWidth="1"/>
    <col min="9037" max="9037" width="14.33203125" style="253" customWidth="1"/>
    <col min="9038" max="9038" width="10" style="253" bestFit="1" customWidth="1"/>
    <col min="9039" max="9040" width="12.33203125" style="253" bestFit="1" customWidth="1"/>
    <col min="9041" max="9041" width="14.109375" style="253" customWidth="1"/>
    <col min="9042" max="9042" width="15.109375" style="253" customWidth="1"/>
    <col min="9043" max="9043" width="11.44140625" style="253"/>
    <col min="9044" max="9044" width="10.88671875" style="253" customWidth="1"/>
    <col min="9045" max="9047" width="11.44140625" style="253"/>
    <col min="9048" max="9048" width="13.88671875" style="253" customWidth="1"/>
    <col min="9049" max="9052" width="11.44140625" style="253"/>
    <col min="9053" max="9053" width="10.88671875" style="253" customWidth="1"/>
    <col min="9054" max="9283" width="11.44140625" style="253"/>
    <col min="9284" max="9284" width="11.44140625" style="253" bestFit="1" customWidth="1"/>
    <col min="9285" max="9285" width="34.44140625" style="253" customWidth="1"/>
    <col min="9286" max="9286" width="14.33203125" style="253" customWidth="1"/>
    <col min="9287" max="9287" width="15.6640625" style="253" customWidth="1"/>
    <col min="9288" max="9288" width="12.44140625" style="253" bestFit="1" customWidth="1"/>
    <col min="9289" max="9289" width="14.109375" style="253" bestFit="1" customWidth="1"/>
    <col min="9290" max="9290" width="12" style="253" customWidth="1"/>
    <col min="9291" max="9292" width="10.88671875" style="253" customWidth="1"/>
    <col min="9293" max="9293" width="14.33203125" style="253" customWidth="1"/>
    <col min="9294" max="9294" width="10" style="253" bestFit="1" customWidth="1"/>
    <col min="9295" max="9296" width="12.33203125" style="253" bestFit="1" customWidth="1"/>
    <col min="9297" max="9297" width="14.109375" style="253" customWidth="1"/>
    <col min="9298" max="9298" width="15.109375" style="253" customWidth="1"/>
    <col min="9299" max="9299" width="11.44140625" style="253"/>
    <col min="9300" max="9300" width="10.88671875" style="253" customWidth="1"/>
    <col min="9301" max="9303" width="11.44140625" style="253"/>
    <col min="9304" max="9304" width="13.88671875" style="253" customWidth="1"/>
    <col min="9305" max="9308" width="11.44140625" style="253"/>
    <col min="9309" max="9309" width="10.88671875" style="253" customWidth="1"/>
    <col min="9310" max="9539" width="11.44140625" style="253"/>
    <col min="9540" max="9540" width="11.44140625" style="253" bestFit="1" customWidth="1"/>
    <col min="9541" max="9541" width="34.44140625" style="253" customWidth="1"/>
    <col min="9542" max="9542" width="14.33203125" style="253" customWidth="1"/>
    <col min="9543" max="9543" width="15.6640625" style="253" customWidth="1"/>
    <col min="9544" max="9544" width="12.44140625" style="253" bestFit="1" customWidth="1"/>
    <col min="9545" max="9545" width="14.109375" style="253" bestFit="1" customWidth="1"/>
    <col min="9546" max="9546" width="12" style="253" customWidth="1"/>
    <col min="9547" max="9548" width="10.88671875" style="253" customWidth="1"/>
    <col min="9549" max="9549" width="14.33203125" style="253" customWidth="1"/>
    <col min="9550" max="9550" width="10" style="253" bestFit="1" customWidth="1"/>
    <col min="9551" max="9552" width="12.33203125" style="253" bestFit="1" customWidth="1"/>
    <col min="9553" max="9553" width="14.109375" style="253" customWidth="1"/>
    <col min="9554" max="9554" width="15.109375" style="253" customWidth="1"/>
    <col min="9555" max="9555" width="11.44140625" style="253"/>
    <col min="9556" max="9556" width="10.88671875" style="253" customWidth="1"/>
    <col min="9557" max="9559" width="11.44140625" style="253"/>
    <col min="9560" max="9560" width="13.88671875" style="253" customWidth="1"/>
    <col min="9561" max="9564" width="11.44140625" style="253"/>
    <col min="9565" max="9565" width="10.88671875" style="253" customWidth="1"/>
    <col min="9566" max="9795" width="11.44140625" style="253"/>
    <col min="9796" max="9796" width="11.44140625" style="253" bestFit="1" customWidth="1"/>
    <col min="9797" max="9797" width="34.44140625" style="253" customWidth="1"/>
    <col min="9798" max="9798" width="14.33203125" style="253" customWidth="1"/>
    <col min="9799" max="9799" width="15.6640625" style="253" customWidth="1"/>
    <col min="9800" max="9800" width="12.44140625" style="253" bestFit="1" customWidth="1"/>
    <col min="9801" max="9801" width="14.109375" style="253" bestFit="1" customWidth="1"/>
    <col min="9802" max="9802" width="12" style="253" customWidth="1"/>
    <col min="9803" max="9804" width="10.88671875" style="253" customWidth="1"/>
    <col min="9805" max="9805" width="14.33203125" style="253" customWidth="1"/>
    <col min="9806" max="9806" width="10" style="253" bestFit="1" customWidth="1"/>
    <col min="9807" max="9808" width="12.33203125" style="253" bestFit="1" customWidth="1"/>
    <col min="9809" max="9809" width="14.109375" style="253" customWidth="1"/>
    <col min="9810" max="9810" width="15.109375" style="253" customWidth="1"/>
    <col min="9811" max="9811" width="11.44140625" style="253"/>
    <col min="9812" max="9812" width="10.88671875" style="253" customWidth="1"/>
    <col min="9813" max="9815" width="11.44140625" style="253"/>
    <col min="9816" max="9816" width="13.88671875" style="253" customWidth="1"/>
    <col min="9817" max="9820" width="11.44140625" style="253"/>
    <col min="9821" max="9821" width="10.88671875" style="253" customWidth="1"/>
    <col min="9822" max="10051" width="11.44140625" style="253"/>
    <col min="10052" max="10052" width="11.44140625" style="253" bestFit="1" customWidth="1"/>
    <col min="10053" max="10053" width="34.44140625" style="253" customWidth="1"/>
    <col min="10054" max="10054" width="14.33203125" style="253" customWidth="1"/>
    <col min="10055" max="10055" width="15.6640625" style="253" customWidth="1"/>
    <col min="10056" max="10056" width="12.44140625" style="253" bestFit="1" customWidth="1"/>
    <col min="10057" max="10057" width="14.109375" style="253" bestFit="1" customWidth="1"/>
    <col min="10058" max="10058" width="12" style="253" customWidth="1"/>
    <col min="10059" max="10060" width="10.88671875" style="253" customWidth="1"/>
    <col min="10061" max="10061" width="14.33203125" style="253" customWidth="1"/>
    <col min="10062" max="10062" width="10" style="253" bestFit="1" customWidth="1"/>
    <col min="10063" max="10064" width="12.33203125" style="253" bestFit="1" customWidth="1"/>
    <col min="10065" max="10065" width="14.109375" style="253" customWidth="1"/>
    <col min="10066" max="10066" width="15.109375" style="253" customWidth="1"/>
    <col min="10067" max="10067" width="11.44140625" style="253"/>
    <col min="10068" max="10068" width="10.88671875" style="253" customWidth="1"/>
    <col min="10069" max="10071" width="11.44140625" style="253"/>
    <col min="10072" max="10072" width="13.88671875" style="253" customWidth="1"/>
    <col min="10073" max="10076" width="11.44140625" style="253"/>
    <col min="10077" max="10077" width="10.88671875" style="253" customWidth="1"/>
    <col min="10078" max="10307" width="11.44140625" style="253"/>
    <col min="10308" max="10308" width="11.44140625" style="253" bestFit="1" customWidth="1"/>
    <col min="10309" max="10309" width="34.44140625" style="253" customWidth="1"/>
    <col min="10310" max="10310" width="14.33203125" style="253" customWidth="1"/>
    <col min="10311" max="10311" width="15.6640625" style="253" customWidth="1"/>
    <col min="10312" max="10312" width="12.44140625" style="253" bestFit="1" customWidth="1"/>
    <col min="10313" max="10313" width="14.109375" style="253" bestFit="1" customWidth="1"/>
    <col min="10314" max="10314" width="12" style="253" customWidth="1"/>
    <col min="10315" max="10316" width="10.88671875" style="253" customWidth="1"/>
    <col min="10317" max="10317" width="14.33203125" style="253" customWidth="1"/>
    <col min="10318" max="10318" width="10" style="253" bestFit="1" customWidth="1"/>
    <col min="10319" max="10320" width="12.33203125" style="253" bestFit="1" customWidth="1"/>
    <col min="10321" max="10321" width="14.109375" style="253" customWidth="1"/>
    <col min="10322" max="10322" width="15.109375" style="253" customWidth="1"/>
    <col min="10323" max="10323" width="11.44140625" style="253"/>
    <col min="10324" max="10324" width="10.88671875" style="253" customWidth="1"/>
    <col min="10325" max="10327" width="11.44140625" style="253"/>
    <col min="10328" max="10328" width="13.88671875" style="253" customWidth="1"/>
    <col min="10329" max="10332" width="11.44140625" style="253"/>
    <col min="10333" max="10333" width="10.88671875" style="253" customWidth="1"/>
    <col min="10334" max="10563" width="11.44140625" style="253"/>
    <col min="10564" max="10564" width="11.44140625" style="253" bestFit="1" customWidth="1"/>
    <col min="10565" max="10565" width="34.44140625" style="253" customWidth="1"/>
    <col min="10566" max="10566" width="14.33203125" style="253" customWidth="1"/>
    <col min="10567" max="10567" width="15.6640625" style="253" customWidth="1"/>
    <col min="10568" max="10568" width="12.44140625" style="253" bestFit="1" customWidth="1"/>
    <col min="10569" max="10569" width="14.109375" style="253" bestFit="1" customWidth="1"/>
    <col min="10570" max="10570" width="12" style="253" customWidth="1"/>
    <col min="10571" max="10572" width="10.88671875" style="253" customWidth="1"/>
    <col min="10573" max="10573" width="14.33203125" style="253" customWidth="1"/>
    <col min="10574" max="10574" width="10" style="253" bestFit="1" customWidth="1"/>
    <col min="10575" max="10576" width="12.33203125" style="253" bestFit="1" customWidth="1"/>
    <col min="10577" max="10577" width="14.109375" style="253" customWidth="1"/>
    <col min="10578" max="10578" width="15.109375" style="253" customWidth="1"/>
    <col min="10579" max="10579" width="11.44140625" style="253"/>
    <col min="10580" max="10580" width="10.88671875" style="253" customWidth="1"/>
    <col min="10581" max="10583" width="11.44140625" style="253"/>
    <col min="10584" max="10584" width="13.88671875" style="253" customWidth="1"/>
    <col min="10585" max="10588" width="11.44140625" style="253"/>
    <col min="10589" max="10589" width="10.88671875" style="253" customWidth="1"/>
    <col min="10590" max="10819" width="11.44140625" style="253"/>
    <col min="10820" max="10820" width="11.44140625" style="253" bestFit="1" customWidth="1"/>
    <col min="10821" max="10821" width="34.44140625" style="253" customWidth="1"/>
    <col min="10822" max="10822" width="14.33203125" style="253" customWidth="1"/>
    <col min="10823" max="10823" width="15.6640625" style="253" customWidth="1"/>
    <col min="10824" max="10824" width="12.44140625" style="253" bestFit="1" customWidth="1"/>
    <col min="10825" max="10825" width="14.109375" style="253" bestFit="1" customWidth="1"/>
    <col min="10826" max="10826" width="12" style="253" customWidth="1"/>
    <col min="10827" max="10828" width="10.88671875" style="253" customWidth="1"/>
    <col min="10829" max="10829" width="14.33203125" style="253" customWidth="1"/>
    <col min="10830" max="10830" width="10" style="253" bestFit="1" customWidth="1"/>
    <col min="10831" max="10832" width="12.33203125" style="253" bestFit="1" customWidth="1"/>
    <col min="10833" max="10833" width="14.109375" style="253" customWidth="1"/>
    <col min="10834" max="10834" width="15.109375" style="253" customWidth="1"/>
    <col min="10835" max="10835" width="11.44140625" style="253"/>
    <col min="10836" max="10836" width="10.88671875" style="253" customWidth="1"/>
    <col min="10837" max="10839" width="11.44140625" style="253"/>
    <col min="10840" max="10840" width="13.88671875" style="253" customWidth="1"/>
    <col min="10841" max="10844" width="11.44140625" style="253"/>
    <col min="10845" max="10845" width="10.88671875" style="253" customWidth="1"/>
    <col min="10846" max="11075" width="11.44140625" style="253"/>
    <col min="11076" max="11076" width="11.44140625" style="253" bestFit="1" customWidth="1"/>
    <col min="11077" max="11077" width="34.44140625" style="253" customWidth="1"/>
    <col min="11078" max="11078" width="14.33203125" style="253" customWidth="1"/>
    <col min="11079" max="11079" width="15.6640625" style="253" customWidth="1"/>
    <col min="11080" max="11080" width="12.44140625" style="253" bestFit="1" customWidth="1"/>
    <col min="11081" max="11081" width="14.109375" style="253" bestFit="1" customWidth="1"/>
    <col min="11082" max="11082" width="12" style="253" customWidth="1"/>
    <col min="11083" max="11084" width="10.88671875" style="253" customWidth="1"/>
    <col min="11085" max="11085" width="14.33203125" style="253" customWidth="1"/>
    <col min="11086" max="11086" width="10" style="253" bestFit="1" customWidth="1"/>
    <col min="11087" max="11088" width="12.33203125" style="253" bestFit="1" customWidth="1"/>
    <col min="11089" max="11089" width="14.109375" style="253" customWidth="1"/>
    <col min="11090" max="11090" width="15.109375" style="253" customWidth="1"/>
    <col min="11091" max="11091" width="11.44140625" style="253"/>
    <col min="11092" max="11092" width="10.88671875" style="253" customWidth="1"/>
    <col min="11093" max="11095" width="11.44140625" style="253"/>
    <col min="11096" max="11096" width="13.88671875" style="253" customWidth="1"/>
    <col min="11097" max="11100" width="11.44140625" style="253"/>
    <col min="11101" max="11101" width="10.88671875" style="253" customWidth="1"/>
    <col min="11102" max="11331" width="11.44140625" style="253"/>
    <col min="11332" max="11332" width="11.44140625" style="253" bestFit="1" customWidth="1"/>
    <col min="11333" max="11333" width="34.44140625" style="253" customWidth="1"/>
    <col min="11334" max="11334" width="14.33203125" style="253" customWidth="1"/>
    <col min="11335" max="11335" width="15.6640625" style="253" customWidth="1"/>
    <col min="11336" max="11336" width="12.44140625" style="253" bestFit="1" customWidth="1"/>
    <col min="11337" max="11337" width="14.109375" style="253" bestFit="1" customWidth="1"/>
    <col min="11338" max="11338" width="12" style="253" customWidth="1"/>
    <col min="11339" max="11340" width="10.88671875" style="253" customWidth="1"/>
    <col min="11341" max="11341" width="14.33203125" style="253" customWidth="1"/>
    <col min="11342" max="11342" width="10" style="253" bestFit="1" customWidth="1"/>
    <col min="11343" max="11344" width="12.33203125" style="253" bestFit="1" customWidth="1"/>
    <col min="11345" max="11345" width="14.109375" style="253" customWidth="1"/>
    <col min="11346" max="11346" width="15.109375" style="253" customWidth="1"/>
    <col min="11347" max="11347" width="11.44140625" style="253"/>
    <col min="11348" max="11348" width="10.88671875" style="253" customWidth="1"/>
    <col min="11349" max="11351" width="11.44140625" style="253"/>
    <col min="11352" max="11352" width="13.88671875" style="253" customWidth="1"/>
    <col min="11353" max="11356" width="11.44140625" style="253"/>
    <col min="11357" max="11357" width="10.88671875" style="253" customWidth="1"/>
    <col min="11358" max="11587" width="11.44140625" style="253"/>
    <col min="11588" max="11588" width="11.44140625" style="253" bestFit="1" customWidth="1"/>
    <col min="11589" max="11589" width="34.44140625" style="253" customWidth="1"/>
    <col min="11590" max="11590" width="14.33203125" style="253" customWidth="1"/>
    <col min="11591" max="11591" width="15.6640625" style="253" customWidth="1"/>
    <col min="11592" max="11592" width="12.44140625" style="253" bestFit="1" customWidth="1"/>
    <col min="11593" max="11593" width="14.109375" style="253" bestFit="1" customWidth="1"/>
    <col min="11594" max="11594" width="12" style="253" customWidth="1"/>
    <col min="11595" max="11596" width="10.88671875" style="253" customWidth="1"/>
    <col min="11597" max="11597" width="14.33203125" style="253" customWidth="1"/>
    <col min="11598" max="11598" width="10" style="253" bestFit="1" customWidth="1"/>
    <col min="11599" max="11600" width="12.33203125" style="253" bestFit="1" customWidth="1"/>
    <col min="11601" max="11601" width="14.109375" style="253" customWidth="1"/>
    <col min="11602" max="11602" width="15.109375" style="253" customWidth="1"/>
    <col min="11603" max="11603" width="11.44140625" style="253"/>
    <col min="11604" max="11604" width="10.88671875" style="253" customWidth="1"/>
    <col min="11605" max="11607" width="11.44140625" style="253"/>
    <col min="11608" max="11608" width="13.88671875" style="253" customWidth="1"/>
    <col min="11609" max="11612" width="11.44140625" style="253"/>
    <col min="11613" max="11613" width="10.88671875" style="253" customWidth="1"/>
    <col min="11614" max="11843" width="11.44140625" style="253"/>
    <col min="11844" max="11844" width="11.44140625" style="253" bestFit="1" customWidth="1"/>
    <col min="11845" max="11845" width="34.44140625" style="253" customWidth="1"/>
    <col min="11846" max="11846" width="14.33203125" style="253" customWidth="1"/>
    <col min="11847" max="11847" width="15.6640625" style="253" customWidth="1"/>
    <col min="11848" max="11848" width="12.44140625" style="253" bestFit="1" customWidth="1"/>
    <col min="11849" max="11849" width="14.109375" style="253" bestFit="1" customWidth="1"/>
    <col min="11850" max="11850" width="12" style="253" customWidth="1"/>
    <col min="11851" max="11852" width="10.88671875" style="253" customWidth="1"/>
    <col min="11853" max="11853" width="14.33203125" style="253" customWidth="1"/>
    <col min="11854" max="11854" width="10" style="253" bestFit="1" customWidth="1"/>
    <col min="11855" max="11856" width="12.33203125" style="253" bestFit="1" customWidth="1"/>
    <col min="11857" max="11857" width="14.109375" style="253" customWidth="1"/>
    <col min="11858" max="11858" width="15.109375" style="253" customWidth="1"/>
    <col min="11859" max="11859" width="11.44140625" style="253"/>
    <col min="11860" max="11860" width="10.88671875" style="253" customWidth="1"/>
    <col min="11861" max="11863" width="11.44140625" style="253"/>
    <col min="11864" max="11864" width="13.88671875" style="253" customWidth="1"/>
    <col min="11865" max="11868" width="11.44140625" style="253"/>
    <col min="11869" max="11869" width="10.88671875" style="253" customWidth="1"/>
    <col min="11870" max="12099" width="11.44140625" style="253"/>
    <col min="12100" max="12100" width="11.44140625" style="253" bestFit="1" customWidth="1"/>
    <col min="12101" max="12101" width="34.44140625" style="253" customWidth="1"/>
    <col min="12102" max="12102" width="14.33203125" style="253" customWidth="1"/>
    <col min="12103" max="12103" width="15.6640625" style="253" customWidth="1"/>
    <col min="12104" max="12104" width="12.44140625" style="253" bestFit="1" customWidth="1"/>
    <col min="12105" max="12105" width="14.109375" style="253" bestFit="1" customWidth="1"/>
    <col min="12106" max="12106" width="12" style="253" customWidth="1"/>
    <col min="12107" max="12108" width="10.88671875" style="253" customWidth="1"/>
    <col min="12109" max="12109" width="14.33203125" style="253" customWidth="1"/>
    <col min="12110" max="12110" width="10" style="253" bestFit="1" customWidth="1"/>
    <col min="12111" max="12112" width="12.33203125" style="253" bestFit="1" customWidth="1"/>
    <col min="12113" max="12113" width="14.109375" style="253" customWidth="1"/>
    <col min="12114" max="12114" width="15.109375" style="253" customWidth="1"/>
    <col min="12115" max="12115" width="11.44140625" style="253"/>
    <col min="12116" max="12116" width="10.88671875" style="253" customWidth="1"/>
    <col min="12117" max="12119" width="11.44140625" style="253"/>
    <col min="12120" max="12120" width="13.88671875" style="253" customWidth="1"/>
    <col min="12121" max="12124" width="11.44140625" style="253"/>
    <col min="12125" max="12125" width="10.88671875" style="253" customWidth="1"/>
    <col min="12126" max="12355" width="11.44140625" style="253"/>
    <col min="12356" max="12356" width="11.44140625" style="253" bestFit="1" customWidth="1"/>
    <col min="12357" max="12357" width="34.44140625" style="253" customWidth="1"/>
    <col min="12358" max="12358" width="14.33203125" style="253" customWidth="1"/>
    <col min="12359" max="12359" width="15.6640625" style="253" customWidth="1"/>
    <col min="12360" max="12360" width="12.44140625" style="253" bestFit="1" customWidth="1"/>
    <col min="12361" max="12361" width="14.109375" style="253" bestFit="1" customWidth="1"/>
    <col min="12362" max="12362" width="12" style="253" customWidth="1"/>
    <col min="12363" max="12364" width="10.88671875" style="253" customWidth="1"/>
    <col min="12365" max="12365" width="14.33203125" style="253" customWidth="1"/>
    <col min="12366" max="12366" width="10" style="253" bestFit="1" customWidth="1"/>
    <col min="12367" max="12368" width="12.33203125" style="253" bestFit="1" customWidth="1"/>
    <col min="12369" max="12369" width="14.109375" style="253" customWidth="1"/>
    <col min="12370" max="12370" width="15.109375" style="253" customWidth="1"/>
    <col min="12371" max="12371" width="11.44140625" style="253"/>
    <col min="12372" max="12372" width="10.88671875" style="253" customWidth="1"/>
    <col min="12373" max="12375" width="11.44140625" style="253"/>
    <col min="12376" max="12376" width="13.88671875" style="253" customWidth="1"/>
    <col min="12377" max="12380" width="11.44140625" style="253"/>
    <col min="12381" max="12381" width="10.88671875" style="253" customWidth="1"/>
    <col min="12382" max="12611" width="11.44140625" style="253"/>
    <col min="12612" max="12612" width="11.44140625" style="253" bestFit="1" customWidth="1"/>
    <col min="12613" max="12613" width="34.44140625" style="253" customWidth="1"/>
    <col min="12614" max="12614" width="14.33203125" style="253" customWidth="1"/>
    <col min="12615" max="12615" width="15.6640625" style="253" customWidth="1"/>
    <col min="12616" max="12616" width="12.44140625" style="253" bestFit="1" customWidth="1"/>
    <col min="12617" max="12617" width="14.109375" style="253" bestFit="1" customWidth="1"/>
    <col min="12618" max="12618" width="12" style="253" customWidth="1"/>
    <col min="12619" max="12620" width="10.88671875" style="253" customWidth="1"/>
    <col min="12621" max="12621" width="14.33203125" style="253" customWidth="1"/>
    <col min="12622" max="12622" width="10" style="253" bestFit="1" customWidth="1"/>
    <col min="12623" max="12624" width="12.33203125" style="253" bestFit="1" customWidth="1"/>
    <col min="12625" max="12625" width="14.109375" style="253" customWidth="1"/>
    <col min="12626" max="12626" width="15.109375" style="253" customWidth="1"/>
    <col min="12627" max="12627" width="11.44140625" style="253"/>
    <col min="12628" max="12628" width="10.88671875" style="253" customWidth="1"/>
    <col min="12629" max="12631" width="11.44140625" style="253"/>
    <col min="12632" max="12632" width="13.88671875" style="253" customWidth="1"/>
    <col min="12633" max="12636" width="11.44140625" style="253"/>
    <col min="12637" max="12637" width="10.88671875" style="253" customWidth="1"/>
    <col min="12638" max="12867" width="11.44140625" style="253"/>
    <col min="12868" max="12868" width="11.44140625" style="253" bestFit="1" customWidth="1"/>
    <col min="12869" max="12869" width="34.44140625" style="253" customWidth="1"/>
    <col min="12870" max="12870" width="14.33203125" style="253" customWidth="1"/>
    <col min="12871" max="12871" width="15.6640625" style="253" customWidth="1"/>
    <col min="12872" max="12872" width="12.44140625" style="253" bestFit="1" customWidth="1"/>
    <col min="12873" max="12873" width="14.109375" style="253" bestFit="1" customWidth="1"/>
    <col min="12874" max="12874" width="12" style="253" customWidth="1"/>
    <col min="12875" max="12876" width="10.88671875" style="253" customWidth="1"/>
    <col min="12877" max="12877" width="14.33203125" style="253" customWidth="1"/>
    <col min="12878" max="12878" width="10" style="253" bestFit="1" customWidth="1"/>
    <col min="12879" max="12880" width="12.33203125" style="253" bestFit="1" customWidth="1"/>
    <col min="12881" max="12881" width="14.109375" style="253" customWidth="1"/>
    <col min="12882" max="12882" width="15.109375" style="253" customWidth="1"/>
    <col min="12883" max="12883" width="11.44140625" style="253"/>
    <col min="12884" max="12884" width="10.88671875" style="253" customWidth="1"/>
    <col min="12885" max="12887" width="11.44140625" style="253"/>
    <col min="12888" max="12888" width="13.88671875" style="253" customWidth="1"/>
    <col min="12889" max="12892" width="11.44140625" style="253"/>
    <col min="12893" max="12893" width="10.88671875" style="253" customWidth="1"/>
    <col min="12894" max="13123" width="11.44140625" style="253"/>
    <col min="13124" max="13124" width="11.44140625" style="253" bestFit="1" customWidth="1"/>
    <col min="13125" max="13125" width="34.44140625" style="253" customWidth="1"/>
    <col min="13126" max="13126" width="14.33203125" style="253" customWidth="1"/>
    <col min="13127" max="13127" width="15.6640625" style="253" customWidth="1"/>
    <col min="13128" max="13128" width="12.44140625" style="253" bestFit="1" customWidth="1"/>
    <col min="13129" max="13129" width="14.109375" style="253" bestFit="1" customWidth="1"/>
    <col min="13130" max="13130" width="12" style="253" customWidth="1"/>
    <col min="13131" max="13132" width="10.88671875" style="253" customWidth="1"/>
    <col min="13133" max="13133" width="14.33203125" style="253" customWidth="1"/>
    <col min="13134" max="13134" width="10" style="253" bestFit="1" customWidth="1"/>
    <col min="13135" max="13136" width="12.33203125" style="253" bestFit="1" customWidth="1"/>
    <col min="13137" max="13137" width="14.109375" style="253" customWidth="1"/>
    <col min="13138" max="13138" width="15.109375" style="253" customWidth="1"/>
    <col min="13139" max="13139" width="11.44140625" style="253"/>
    <col min="13140" max="13140" width="10.88671875" style="253" customWidth="1"/>
    <col min="13141" max="13143" width="11.44140625" style="253"/>
    <col min="13144" max="13144" width="13.88671875" style="253" customWidth="1"/>
    <col min="13145" max="13148" width="11.44140625" style="253"/>
    <col min="13149" max="13149" width="10.88671875" style="253" customWidth="1"/>
    <col min="13150" max="13379" width="11.44140625" style="253"/>
    <col min="13380" max="13380" width="11.44140625" style="253" bestFit="1" customWidth="1"/>
    <col min="13381" max="13381" width="34.44140625" style="253" customWidth="1"/>
    <col min="13382" max="13382" width="14.33203125" style="253" customWidth="1"/>
    <col min="13383" max="13383" width="15.6640625" style="253" customWidth="1"/>
    <col min="13384" max="13384" width="12.44140625" style="253" bestFit="1" customWidth="1"/>
    <col min="13385" max="13385" width="14.109375" style="253" bestFit="1" customWidth="1"/>
    <col min="13386" max="13386" width="12" style="253" customWidth="1"/>
    <col min="13387" max="13388" width="10.88671875" style="253" customWidth="1"/>
    <col min="13389" max="13389" width="14.33203125" style="253" customWidth="1"/>
    <col min="13390" max="13390" width="10" style="253" bestFit="1" customWidth="1"/>
    <col min="13391" max="13392" width="12.33203125" style="253" bestFit="1" customWidth="1"/>
    <col min="13393" max="13393" width="14.109375" style="253" customWidth="1"/>
    <col min="13394" max="13394" width="15.109375" style="253" customWidth="1"/>
    <col min="13395" max="13395" width="11.44140625" style="253"/>
    <col min="13396" max="13396" width="10.88671875" style="253" customWidth="1"/>
    <col min="13397" max="13399" width="11.44140625" style="253"/>
    <col min="13400" max="13400" width="13.88671875" style="253" customWidth="1"/>
    <col min="13401" max="13404" width="11.44140625" style="253"/>
    <col min="13405" max="13405" width="10.88671875" style="253" customWidth="1"/>
    <col min="13406" max="13635" width="11.44140625" style="253"/>
    <col min="13636" max="13636" width="11.44140625" style="253" bestFit="1" customWidth="1"/>
    <col min="13637" max="13637" width="34.44140625" style="253" customWidth="1"/>
    <col min="13638" max="13638" width="14.33203125" style="253" customWidth="1"/>
    <col min="13639" max="13639" width="15.6640625" style="253" customWidth="1"/>
    <col min="13640" max="13640" width="12.44140625" style="253" bestFit="1" customWidth="1"/>
    <col min="13641" max="13641" width="14.109375" style="253" bestFit="1" customWidth="1"/>
    <col min="13642" max="13642" width="12" style="253" customWidth="1"/>
    <col min="13643" max="13644" width="10.88671875" style="253" customWidth="1"/>
    <col min="13645" max="13645" width="14.33203125" style="253" customWidth="1"/>
    <col min="13646" max="13646" width="10" style="253" bestFit="1" customWidth="1"/>
    <col min="13647" max="13648" width="12.33203125" style="253" bestFit="1" customWidth="1"/>
    <col min="13649" max="13649" width="14.109375" style="253" customWidth="1"/>
    <col min="13650" max="13650" width="15.109375" style="253" customWidth="1"/>
    <col min="13651" max="13651" width="11.44140625" style="253"/>
    <col min="13652" max="13652" width="10.88671875" style="253" customWidth="1"/>
    <col min="13653" max="13655" width="11.44140625" style="253"/>
    <col min="13656" max="13656" width="13.88671875" style="253" customWidth="1"/>
    <col min="13657" max="13660" width="11.44140625" style="253"/>
    <col min="13661" max="13661" width="10.88671875" style="253" customWidth="1"/>
    <col min="13662" max="13891" width="11.44140625" style="253"/>
    <col min="13892" max="13892" width="11.44140625" style="253" bestFit="1" customWidth="1"/>
    <col min="13893" max="13893" width="34.44140625" style="253" customWidth="1"/>
    <col min="13894" max="13894" width="14.33203125" style="253" customWidth="1"/>
    <col min="13895" max="13895" width="15.6640625" style="253" customWidth="1"/>
    <col min="13896" max="13896" width="12.44140625" style="253" bestFit="1" customWidth="1"/>
    <col min="13897" max="13897" width="14.109375" style="253" bestFit="1" customWidth="1"/>
    <col min="13898" max="13898" width="12" style="253" customWidth="1"/>
    <col min="13899" max="13900" width="10.88671875" style="253" customWidth="1"/>
    <col min="13901" max="13901" width="14.33203125" style="253" customWidth="1"/>
    <col min="13902" max="13902" width="10" style="253" bestFit="1" customWidth="1"/>
    <col min="13903" max="13904" width="12.33203125" style="253" bestFit="1" customWidth="1"/>
    <col min="13905" max="13905" width="14.109375" style="253" customWidth="1"/>
    <col min="13906" max="13906" width="15.109375" style="253" customWidth="1"/>
    <col min="13907" max="13907" width="11.44140625" style="253"/>
    <col min="13908" max="13908" width="10.88671875" style="253" customWidth="1"/>
    <col min="13909" max="13911" width="11.44140625" style="253"/>
    <col min="13912" max="13912" width="13.88671875" style="253" customWidth="1"/>
    <col min="13913" max="13916" width="11.44140625" style="253"/>
    <col min="13917" max="13917" width="10.88671875" style="253" customWidth="1"/>
    <col min="13918" max="14147" width="11.44140625" style="253"/>
    <col min="14148" max="14148" width="11.44140625" style="253" bestFit="1" customWidth="1"/>
    <col min="14149" max="14149" width="34.44140625" style="253" customWidth="1"/>
    <col min="14150" max="14150" width="14.33203125" style="253" customWidth="1"/>
    <col min="14151" max="14151" width="15.6640625" style="253" customWidth="1"/>
    <col min="14152" max="14152" width="12.44140625" style="253" bestFit="1" customWidth="1"/>
    <col min="14153" max="14153" width="14.109375" style="253" bestFit="1" customWidth="1"/>
    <col min="14154" max="14154" width="12" style="253" customWidth="1"/>
    <col min="14155" max="14156" width="10.88671875" style="253" customWidth="1"/>
    <col min="14157" max="14157" width="14.33203125" style="253" customWidth="1"/>
    <col min="14158" max="14158" width="10" style="253" bestFit="1" customWidth="1"/>
    <col min="14159" max="14160" width="12.33203125" style="253" bestFit="1" customWidth="1"/>
    <col min="14161" max="14161" width="14.109375" style="253" customWidth="1"/>
    <col min="14162" max="14162" width="15.109375" style="253" customWidth="1"/>
    <col min="14163" max="14163" width="11.44140625" style="253"/>
    <col min="14164" max="14164" width="10.88671875" style="253" customWidth="1"/>
    <col min="14165" max="14167" width="11.44140625" style="253"/>
    <col min="14168" max="14168" width="13.88671875" style="253" customWidth="1"/>
    <col min="14169" max="14172" width="11.44140625" style="253"/>
    <col min="14173" max="14173" width="10.88671875" style="253" customWidth="1"/>
    <col min="14174" max="14403" width="11.44140625" style="253"/>
    <col min="14404" max="14404" width="11.44140625" style="253" bestFit="1" customWidth="1"/>
    <col min="14405" max="14405" width="34.44140625" style="253" customWidth="1"/>
    <col min="14406" max="14406" width="14.33203125" style="253" customWidth="1"/>
    <col min="14407" max="14407" width="15.6640625" style="253" customWidth="1"/>
    <col min="14408" max="14408" width="12.44140625" style="253" bestFit="1" customWidth="1"/>
    <col min="14409" max="14409" width="14.109375" style="253" bestFit="1" customWidth="1"/>
    <col min="14410" max="14410" width="12" style="253" customWidth="1"/>
    <col min="14411" max="14412" width="10.88671875" style="253" customWidth="1"/>
    <col min="14413" max="14413" width="14.33203125" style="253" customWidth="1"/>
    <col min="14414" max="14414" width="10" style="253" bestFit="1" customWidth="1"/>
    <col min="14415" max="14416" width="12.33203125" style="253" bestFit="1" customWidth="1"/>
    <col min="14417" max="14417" width="14.109375" style="253" customWidth="1"/>
    <col min="14418" max="14418" width="15.109375" style="253" customWidth="1"/>
    <col min="14419" max="14419" width="11.44140625" style="253"/>
    <col min="14420" max="14420" width="10.88671875" style="253" customWidth="1"/>
    <col min="14421" max="14423" width="11.44140625" style="253"/>
    <col min="14424" max="14424" width="13.88671875" style="253" customWidth="1"/>
    <col min="14425" max="14428" width="11.44140625" style="253"/>
    <col min="14429" max="14429" width="10.88671875" style="253" customWidth="1"/>
    <col min="14430" max="14659" width="11.44140625" style="253"/>
    <col min="14660" max="14660" width="11.44140625" style="253" bestFit="1" customWidth="1"/>
    <col min="14661" max="14661" width="34.44140625" style="253" customWidth="1"/>
    <col min="14662" max="14662" width="14.33203125" style="253" customWidth="1"/>
    <col min="14663" max="14663" width="15.6640625" style="253" customWidth="1"/>
    <col min="14664" max="14664" width="12.44140625" style="253" bestFit="1" customWidth="1"/>
    <col min="14665" max="14665" width="14.109375" style="253" bestFit="1" customWidth="1"/>
    <col min="14666" max="14666" width="12" style="253" customWidth="1"/>
    <col min="14667" max="14668" width="10.88671875" style="253" customWidth="1"/>
    <col min="14669" max="14669" width="14.33203125" style="253" customWidth="1"/>
    <col min="14670" max="14670" width="10" style="253" bestFit="1" customWidth="1"/>
    <col min="14671" max="14672" width="12.33203125" style="253" bestFit="1" customWidth="1"/>
    <col min="14673" max="14673" width="14.109375" style="253" customWidth="1"/>
    <col min="14674" max="14674" width="15.109375" style="253" customWidth="1"/>
    <col min="14675" max="14675" width="11.44140625" style="253"/>
    <col min="14676" max="14676" width="10.88671875" style="253" customWidth="1"/>
    <col min="14677" max="14679" width="11.44140625" style="253"/>
    <col min="14680" max="14680" width="13.88671875" style="253" customWidth="1"/>
    <col min="14681" max="14684" width="11.44140625" style="253"/>
    <col min="14685" max="14685" width="10.88671875" style="253" customWidth="1"/>
    <col min="14686" max="14915" width="11.44140625" style="253"/>
    <col min="14916" max="14916" width="11.44140625" style="253" bestFit="1" customWidth="1"/>
    <col min="14917" max="14917" width="34.44140625" style="253" customWidth="1"/>
    <col min="14918" max="14918" width="14.33203125" style="253" customWidth="1"/>
    <col min="14919" max="14919" width="15.6640625" style="253" customWidth="1"/>
    <col min="14920" max="14920" width="12.44140625" style="253" bestFit="1" customWidth="1"/>
    <col min="14921" max="14921" width="14.109375" style="253" bestFit="1" customWidth="1"/>
    <col min="14922" max="14922" width="12" style="253" customWidth="1"/>
    <col min="14923" max="14924" width="10.88671875" style="253" customWidth="1"/>
    <col min="14925" max="14925" width="14.33203125" style="253" customWidth="1"/>
    <col min="14926" max="14926" width="10" style="253" bestFit="1" customWidth="1"/>
    <col min="14927" max="14928" width="12.33203125" style="253" bestFit="1" customWidth="1"/>
    <col min="14929" max="14929" width="14.109375" style="253" customWidth="1"/>
    <col min="14930" max="14930" width="15.109375" style="253" customWidth="1"/>
    <col min="14931" max="14931" width="11.44140625" style="253"/>
    <col min="14932" max="14932" width="10.88671875" style="253" customWidth="1"/>
    <col min="14933" max="14935" width="11.44140625" style="253"/>
    <col min="14936" max="14936" width="13.88671875" style="253" customWidth="1"/>
    <col min="14937" max="14940" width="11.44140625" style="253"/>
    <col min="14941" max="14941" width="10.88671875" style="253" customWidth="1"/>
    <col min="14942" max="15171" width="11.44140625" style="253"/>
    <col min="15172" max="15172" width="11.44140625" style="253" bestFit="1" customWidth="1"/>
    <col min="15173" max="15173" width="34.44140625" style="253" customWidth="1"/>
    <col min="15174" max="15174" width="14.33203125" style="253" customWidth="1"/>
    <col min="15175" max="15175" width="15.6640625" style="253" customWidth="1"/>
    <col min="15176" max="15176" width="12.44140625" style="253" bestFit="1" customWidth="1"/>
    <col min="15177" max="15177" width="14.109375" style="253" bestFit="1" customWidth="1"/>
    <col min="15178" max="15178" width="12" style="253" customWidth="1"/>
    <col min="15179" max="15180" width="10.88671875" style="253" customWidth="1"/>
    <col min="15181" max="15181" width="14.33203125" style="253" customWidth="1"/>
    <col min="15182" max="15182" width="10" style="253" bestFit="1" customWidth="1"/>
    <col min="15183" max="15184" width="12.33203125" style="253" bestFit="1" customWidth="1"/>
    <col min="15185" max="15185" width="14.109375" style="253" customWidth="1"/>
    <col min="15186" max="15186" width="15.109375" style="253" customWidth="1"/>
    <col min="15187" max="15187" width="11.44140625" style="253"/>
    <col min="15188" max="15188" width="10.88671875" style="253" customWidth="1"/>
    <col min="15189" max="15191" width="11.44140625" style="253"/>
    <col min="15192" max="15192" width="13.88671875" style="253" customWidth="1"/>
    <col min="15193" max="15196" width="11.44140625" style="253"/>
    <col min="15197" max="15197" width="10.88671875" style="253" customWidth="1"/>
    <col min="15198" max="15427" width="11.44140625" style="253"/>
    <col min="15428" max="15428" width="11.44140625" style="253" bestFit="1" customWidth="1"/>
    <col min="15429" max="15429" width="34.44140625" style="253" customWidth="1"/>
    <col min="15430" max="15430" width="14.33203125" style="253" customWidth="1"/>
    <col min="15431" max="15431" width="15.6640625" style="253" customWidth="1"/>
    <col min="15432" max="15432" width="12.44140625" style="253" bestFit="1" customWidth="1"/>
    <col min="15433" max="15433" width="14.109375" style="253" bestFit="1" customWidth="1"/>
    <col min="15434" max="15434" width="12" style="253" customWidth="1"/>
    <col min="15435" max="15436" width="10.88671875" style="253" customWidth="1"/>
    <col min="15437" max="15437" width="14.33203125" style="253" customWidth="1"/>
    <col min="15438" max="15438" width="10" style="253" bestFit="1" customWidth="1"/>
    <col min="15439" max="15440" width="12.33203125" style="253" bestFit="1" customWidth="1"/>
    <col min="15441" max="15441" width="14.109375" style="253" customWidth="1"/>
    <col min="15442" max="15442" width="15.109375" style="253" customWidth="1"/>
    <col min="15443" max="15443" width="11.44140625" style="253"/>
    <col min="15444" max="15444" width="10.88671875" style="253" customWidth="1"/>
    <col min="15445" max="15447" width="11.44140625" style="253"/>
    <col min="15448" max="15448" width="13.88671875" style="253" customWidth="1"/>
    <col min="15449" max="15452" width="11.44140625" style="253"/>
    <col min="15453" max="15453" width="10.88671875" style="253" customWidth="1"/>
    <col min="15454" max="15683" width="11.44140625" style="253"/>
    <col min="15684" max="15684" width="11.44140625" style="253" bestFit="1" customWidth="1"/>
    <col min="15685" max="15685" width="34.44140625" style="253" customWidth="1"/>
    <col min="15686" max="15686" width="14.33203125" style="253" customWidth="1"/>
    <col min="15687" max="15687" width="15.6640625" style="253" customWidth="1"/>
    <col min="15688" max="15688" width="12.44140625" style="253" bestFit="1" customWidth="1"/>
    <col min="15689" max="15689" width="14.109375" style="253" bestFit="1" customWidth="1"/>
    <col min="15690" max="15690" width="12" style="253" customWidth="1"/>
    <col min="15691" max="15692" width="10.88671875" style="253" customWidth="1"/>
    <col min="15693" max="15693" width="14.33203125" style="253" customWidth="1"/>
    <col min="15694" max="15694" width="10" style="253" bestFit="1" customWidth="1"/>
    <col min="15695" max="15696" width="12.33203125" style="253" bestFit="1" customWidth="1"/>
    <col min="15697" max="15697" width="14.109375" style="253" customWidth="1"/>
    <col min="15698" max="15698" width="15.109375" style="253" customWidth="1"/>
    <col min="15699" max="15699" width="11.44140625" style="253"/>
    <col min="15700" max="15700" width="10.88671875" style="253" customWidth="1"/>
    <col min="15701" max="15703" width="11.44140625" style="253"/>
    <col min="15704" max="15704" width="13.88671875" style="253" customWidth="1"/>
    <col min="15705" max="15708" width="11.44140625" style="253"/>
    <col min="15709" max="15709" width="10.88671875" style="253" customWidth="1"/>
    <col min="15710" max="15939" width="11.44140625" style="253"/>
    <col min="15940" max="15940" width="11.44140625" style="253" bestFit="1" customWidth="1"/>
    <col min="15941" max="15941" width="34.44140625" style="253" customWidth="1"/>
    <col min="15942" max="15942" width="14.33203125" style="253" customWidth="1"/>
    <col min="15943" max="15943" width="15.6640625" style="253" customWidth="1"/>
    <col min="15944" max="15944" width="12.44140625" style="253" bestFit="1" customWidth="1"/>
    <col min="15945" max="15945" width="14.109375" style="253" bestFit="1" customWidth="1"/>
    <col min="15946" max="15946" width="12" style="253" customWidth="1"/>
    <col min="15947" max="15948" width="10.88671875" style="253" customWidth="1"/>
    <col min="15949" max="15949" width="14.33203125" style="253" customWidth="1"/>
    <col min="15950" max="15950" width="10" style="253" bestFit="1" customWidth="1"/>
    <col min="15951" max="15952" width="12.33203125" style="253" bestFit="1" customWidth="1"/>
    <col min="15953" max="15953" width="14.109375" style="253" customWidth="1"/>
    <col min="15954" max="15954" width="15.109375" style="253" customWidth="1"/>
    <col min="15955" max="15955" width="11.44140625" style="253"/>
    <col min="15956" max="15956" width="10.88671875" style="253" customWidth="1"/>
    <col min="15957" max="15959" width="11.44140625" style="253"/>
    <col min="15960" max="15960" width="13.88671875" style="253" customWidth="1"/>
    <col min="15961" max="15964" width="11.44140625" style="253"/>
    <col min="15965" max="15965" width="10.88671875" style="253" customWidth="1"/>
    <col min="15966" max="16384" width="11.44140625" style="253"/>
  </cols>
  <sheetData>
    <row r="1" spans="1:15" ht="24" customHeight="1">
      <c r="A1" s="322" t="s">
        <v>537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253"/>
    </row>
    <row r="2" spans="1:15" s="8" customFormat="1" ht="64.8" customHeight="1">
      <c r="A2" s="147" t="s">
        <v>18</v>
      </c>
      <c r="B2" s="147" t="s">
        <v>19</v>
      </c>
      <c r="C2" s="241" t="s">
        <v>475</v>
      </c>
      <c r="D2" s="241" t="s">
        <v>481</v>
      </c>
      <c r="E2" s="241" t="s">
        <v>482</v>
      </c>
      <c r="F2" s="241" t="s">
        <v>351</v>
      </c>
      <c r="G2" s="241" t="s">
        <v>12</v>
      </c>
      <c r="H2" s="241" t="s">
        <v>13</v>
      </c>
      <c r="I2" s="241" t="s">
        <v>14</v>
      </c>
      <c r="J2" s="241" t="s">
        <v>352</v>
      </c>
      <c r="K2" s="241" t="s">
        <v>20</v>
      </c>
      <c r="L2" s="241" t="s">
        <v>353</v>
      </c>
      <c r="M2" s="277" t="s">
        <v>16</v>
      </c>
      <c r="N2" s="277" t="s">
        <v>328</v>
      </c>
    </row>
    <row r="3" spans="1:15" ht="9" customHeight="1">
      <c r="A3" s="127"/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71"/>
      <c r="N3" s="171"/>
    </row>
    <row r="4" spans="1:15">
      <c r="A4" s="127" t="s">
        <v>362</v>
      </c>
      <c r="B4" s="134" t="s">
        <v>363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71"/>
      <c r="N4" s="171"/>
    </row>
    <row r="5" spans="1:15" ht="9" customHeight="1">
      <c r="A5" s="127"/>
      <c r="B5" s="134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71"/>
      <c r="N5" s="171"/>
    </row>
    <row r="6" spans="1:15" ht="26.4">
      <c r="A6" s="160" t="s">
        <v>364</v>
      </c>
      <c r="B6" s="161" t="s">
        <v>365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71"/>
      <c r="N6" s="171"/>
    </row>
    <row r="7" spans="1:15" ht="26.4">
      <c r="A7" s="160" t="s">
        <v>366</v>
      </c>
      <c r="B7" s="161" t="s">
        <v>367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71"/>
      <c r="N7" s="171"/>
    </row>
    <row r="8" spans="1:15">
      <c r="A8" s="162" t="s">
        <v>368</v>
      </c>
      <c r="B8" s="161" t="s">
        <v>369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71"/>
      <c r="N8" s="171"/>
    </row>
    <row r="9" spans="1:15" s="8" customFormat="1" ht="26.4">
      <c r="A9" s="162" t="s">
        <v>370</v>
      </c>
      <c r="B9" s="161" t="s">
        <v>371</v>
      </c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7"/>
      <c r="N9" s="167"/>
    </row>
    <row r="10" spans="1:15" hidden="1">
      <c r="A10" s="127"/>
      <c r="B10" s="184" t="s">
        <v>382</v>
      </c>
      <c r="C10" s="164">
        <f t="shared" ref="C10:N10" si="0">C11+C157</f>
        <v>6825010</v>
      </c>
      <c r="D10" s="164">
        <f t="shared" si="0"/>
        <v>642717</v>
      </c>
      <c r="E10" s="164">
        <f t="shared" si="0"/>
        <v>7467727</v>
      </c>
      <c r="F10" s="164">
        <f t="shared" si="0"/>
        <v>1812900</v>
      </c>
      <c r="G10" s="164">
        <f t="shared" si="0"/>
        <v>10050</v>
      </c>
      <c r="H10" s="164">
        <f t="shared" si="0"/>
        <v>1503000</v>
      </c>
      <c r="I10" s="164">
        <f t="shared" si="0"/>
        <v>3799000</v>
      </c>
      <c r="J10" s="164">
        <f t="shared" si="0"/>
        <v>0</v>
      </c>
      <c r="K10" s="164">
        <f t="shared" si="0"/>
        <v>0</v>
      </c>
      <c r="L10" s="164">
        <f t="shared" si="0"/>
        <v>1300</v>
      </c>
      <c r="M10" s="164">
        <f t="shared" si="0"/>
        <v>0</v>
      </c>
      <c r="N10" s="164">
        <f t="shared" si="0"/>
        <v>341476.93</v>
      </c>
      <c r="O10" s="262">
        <f>SUM(F10:N10)</f>
        <v>7467726.9299999997</v>
      </c>
    </row>
    <row r="11" spans="1:15" s="8" customFormat="1" ht="26.4">
      <c r="A11" s="209" t="s">
        <v>355</v>
      </c>
      <c r="B11" s="210" t="s">
        <v>358</v>
      </c>
      <c r="C11" s="133">
        <f>C12</f>
        <v>6783850</v>
      </c>
      <c r="D11" s="133">
        <f>D12</f>
        <v>606477</v>
      </c>
      <c r="E11" s="133">
        <f>E12</f>
        <v>7390327</v>
      </c>
      <c r="F11" s="133">
        <f t="shared" ref="F11:N11" si="1">F12</f>
        <v>1794400</v>
      </c>
      <c r="G11" s="133">
        <f t="shared" si="1"/>
        <v>10050</v>
      </c>
      <c r="H11" s="133">
        <f t="shared" si="1"/>
        <v>1444100</v>
      </c>
      <c r="I11" s="133">
        <f t="shared" si="1"/>
        <v>3799000</v>
      </c>
      <c r="J11" s="133">
        <f t="shared" si="1"/>
        <v>0</v>
      </c>
      <c r="K11" s="133">
        <f t="shared" si="1"/>
        <v>0</v>
      </c>
      <c r="L11" s="133">
        <f t="shared" si="1"/>
        <v>1300</v>
      </c>
      <c r="M11" s="133">
        <f t="shared" si="1"/>
        <v>0</v>
      </c>
      <c r="N11" s="133">
        <f t="shared" si="1"/>
        <v>341476.93</v>
      </c>
    </row>
    <row r="12" spans="1:15" s="21" customFormat="1" ht="17.25" customHeight="1">
      <c r="A12" s="205" t="s">
        <v>356</v>
      </c>
      <c r="B12" s="206" t="s">
        <v>334</v>
      </c>
      <c r="C12" s="207">
        <f t="shared" ref="C12:G12" si="2">C13+C134</f>
        <v>6783850</v>
      </c>
      <c r="D12" s="207">
        <f t="shared" si="2"/>
        <v>606477</v>
      </c>
      <c r="E12" s="207">
        <f t="shared" si="2"/>
        <v>7390327</v>
      </c>
      <c r="F12" s="207">
        <f t="shared" si="2"/>
        <v>1794400</v>
      </c>
      <c r="G12" s="207">
        <f t="shared" si="2"/>
        <v>10050</v>
      </c>
      <c r="H12" s="207">
        <f>H13+H134</f>
        <v>1444100</v>
      </c>
      <c r="I12" s="207">
        <f t="shared" ref="I12:N12" si="3">I13+I134</f>
        <v>3799000</v>
      </c>
      <c r="J12" s="207">
        <f t="shared" si="3"/>
        <v>0</v>
      </c>
      <c r="K12" s="207">
        <f t="shared" si="3"/>
        <v>0</v>
      </c>
      <c r="L12" s="207">
        <f t="shared" si="3"/>
        <v>1300</v>
      </c>
      <c r="M12" s="207">
        <f t="shared" si="3"/>
        <v>0</v>
      </c>
      <c r="N12" s="207">
        <f t="shared" si="3"/>
        <v>341476.93</v>
      </c>
    </row>
    <row r="13" spans="1:15" s="8" customFormat="1">
      <c r="A13" s="135">
        <v>3</v>
      </c>
      <c r="B13" s="136" t="s">
        <v>335</v>
      </c>
      <c r="C13" s="132">
        <f t="shared" ref="C13:G13" si="4">C14+C25+C124</f>
        <v>6664750</v>
      </c>
      <c r="D13" s="132">
        <f t="shared" si="4"/>
        <v>540840</v>
      </c>
      <c r="E13" s="132">
        <f t="shared" si="4"/>
        <v>7205590</v>
      </c>
      <c r="F13" s="132">
        <f t="shared" si="4"/>
        <v>1794400</v>
      </c>
      <c r="G13" s="132">
        <f t="shared" si="4"/>
        <v>0</v>
      </c>
      <c r="H13" s="132">
        <f>H14+H25+H124</f>
        <v>1317350</v>
      </c>
      <c r="I13" s="132">
        <f t="shared" ref="I13:N13" si="5">I14+I25+I124</f>
        <v>3799000</v>
      </c>
      <c r="J13" s="132">
        <f t="shared" si="5"/>
        <v>0</v>
      </c>
      <c r="K13" s="132">
        <f t="shared" si="5"/>
        <v>0</v>
      </c>
      <c r="L13" s="132">
        <f t="shared" si="5"/>
        <v>0</v>
      </c>
      <c r="M13" s="132">
        <f t="shared" si="5"/>
        <v>0</v>
      </c>
      <c r="N13" s="132">
        <f t="shared" si="5"/>
        <v>294839.93</v>
      </c>
    </row>
    <row r="14" spans="1:15" s="65" customFormat="1">
      <c r="A14" s="135">
        <v>31</v>
      </c>
      <c r="B14" s="136" t="s">
        <v>21</v>
      </c>
      <c r="C14" s="132">
        <f>C15+C19+C22</f>
        <v>3720000</v>
      </c>
      <c r="D14" s="132">
        <f>D15+D19+D22</f>
        <v>0</v>
      </c>
      <c r="E14" s="132">
        <f>E15+E19+E22</f>
        <v>3720000</v>
      </c>
      <c r="F14" s="132">
        <f t="shared" ref="F14:N14" si="6">F15+F19+F22</f>
        <v>0</v>
      </c>
      <c r="G14" s="132">
        <f t="shared" si="6"/>
        <v>0</v>
      </c>
      <c r="H14" s="132">
        <f t="shared" si="6"/>
        <v>0</v>
      </c>
      <c r="I14" s="132">
        <f t="shared" si="6"/>
        <v>3720000</v>
      </c>
      <c r="J14" s="132">
        <f t="shared" si="6"/>
        <v>0</v>
      </c>
      <c r="K14" s="132">
        <f t="shared" si="6"/>
        <v>0</v>
      </c>
      <c r="L14" s="132">
        <f t="shared" si="6"/>
        <v>0</v>
      </c>
      <c r="M14" s="132">
        <f t="shared" si="6"/>
        <v>0</v>
      </c>
      <c r="N14" s="132">
        <f t="shared" si="6"/>
        <v>0</v>
      </c>
    </row>
    <row r="15" spans="1:15" s="8" customFormat="1">
      <c r="A15" s="127">
        <v>311</v>
      </c>
      <c r="B15" s="174" t="s">
        <v>372</v>
      </c>
      <c r="C15" s="131">
        <f>C16+C18</f>
        <v>3089000</v>
      </c>
      <c r="D15" s="131">
        <f>D16+D18</f>
        <v>0</v>
      </c>
      <c r="E15" s="131">
        <f>E16+E18</f>
        <v>3089000</v>
      </c>
      <c r="F15" s="131">
        <f t="shared" ref="F15:N15" si="7">F16+F18</f>
        <v>0</v>
      </c>
      <c r="G15" s="131">
        <f t="shared" si="7"/>
        <v>0</v>
      </c>
      <c r="H15" s="131">
        <f t="shared" si="7"/>
        <v>0</v>
      </c>
      <c r="I15" s="131">
        <f>I16+I18</f>
        <v>3089000</v>
      </c>
      <c r="J15" s="131">
        <f>J16+J18</f>
        <v>0</v>
      </c>
      <c r="K15" s="131">
        <f t="shared" si="7"/>
        <v>0</v>
      </c>
      <c r="L15" s="131">
        <f t="shared" si="7"/>
        <v>0</v>
      </c>
      <c r="M15" s="167">
        <f t="shared" si="7"/>
        <v>0</v>
      </c>
      <c r="N15" s="131">
        <f t="shared" si="7"/>
        <v>0</v>
      </c>
    </row>
    <row r="16" spans="1:15" s="266" customFormat="1" ht="11.4">
      <c r="A16" s="180">
        <v>3111</v>
      </c>
      <c r="B16" s="181" t="s">
        <v>336</v>
      </c>
      <c r="C16" s="251">
        <v>2888000</v>
      </c>
      <c r="D16" s="251"/>
      <c r="E16" s="251">
        <v>2888000</v>
      </c>
      <c r="F16" s="251"/>
      <c r="G16" s="251"/>
      <c r="H16" s="251"/>
      <c r="I16" s="251">
        <v>2888000</v>
      </c>
      <c r="J16" s="264"/>
      <c r="K16" s="251"/>
      <c r="L16" s="251"/>
      <c r="M16" s="265"/>
      <c r="N16" s="265"/>
    </row>
    <row r="17" spans="1:14" s="266" customFormat="1" ht="11.4" hidden="1">
      <c r="A17" s="180">
        <v>3113</v>
      </c>
      <c r="B17" s="181" t="s">
        <v>57</v>
      </c>
      <c r="C17" s="251"/>
      <c r="D17" s="251"/>
      <c r="E17" s="251"/>
      <c r="F17" s="251"/>
      <c r="G17" s="251"/>
      <c r="H17" s="251"/>
      <c r="I17" s="251"/>
      <c r="J17" s="264"/>
      <c r="K17" s="251"/>
      <c r="L17" s="251"/>
      <c r="M17" s="265"/>
      <c r="N17" s="265"/>
    </row>
    <row r="18" spans="1:14" s="266" customFormat="1" ht="11.4">
      <c r="A18" s="180">
        <v>3114</v>
      </c>
      <c r="B18" s="181" t="s">
        <v>59</v>
      </c>
      <c r="C18" s="251">
        <v>201000</v>
      </c>
      <c r="D18" s="251"/>
      <c r="E18" s="251">
        <v>201000</v>
      </c>
      <c r="F18" s="251"/>
      <c r="G18" s="251"/>
      <c r="H18" s="251"/>
      <c r="I18" s="251">
        <v>201000</v>
      </c>
      <c r="J18" s="264"/>
      <c r="K18" s="251"/>
      <c r="L18" s="251"/>
      <c r="M18" s="265"/>
      <c r="N18" s="265"/>
    </row>
    <row r="19" spans="1:14" s="8" customFormat="1">
      <c r="A19" s="127">
        <v>312</v>
      </c>
      <c r="B19" s="174" t="s">
        <v>23</v>
      </c>
      <c r="C19" s="131">
        <f>C20</f>
        <v>100000</v>
      </c>
      <c r="D19" s="131">
        <f>D20</f>
        <v>0</v>
      </c>
      <c r="E19" s="131">
        <f>E20</f>
        <v>100000</v>
      </c>
      <c r="F19" s="131">
        <f t="shared" ref="F19:N19" si="8">F20</f>
        <v>0</v>
      </c>
      <c r="G19" s="131">
        <f t="shared" si="8"/>
        <v>0</v>
      </c>
      <c r="H19" s="131">
        <f t="shared" si="8"/>
        <v>0</v>
      </c>
      <c r="I19" s="131">
        <f t="shared" si="8"/>
        <v>100000</v>
      </c>
      <c r="J19" s="131">
        <f t="shared" si="8"/>
        <v>0</v>
      </c>
      <c r="K19" s="131">
        <f t="shared" si="8"/>
        <v>0</v>
      </c>
      <c r="L19" s="131">
        <f t="shared" si="8"/>
        <v>0</v>
      </c>
      <c r="M19" s="167">
        <f t="shared" si="8"/>
        <v>0</v>
      </c>
      <c r="N19" s="131">
        <f t="shared" si="8"/>
        <v>0</v>
      </c>
    </row>
    <row r="20" spans="1:14" s="266" customFormat="1" ht="11.4">
      <c r="A20" s="180">
        <v>3121</v>
      </c>
      <c r="B20" s="181" t="s">
        <v>23</v>
      </c>
      <c r="C20" s="251">
        <v>100000</v>
      </c>
      <c r="D20" s="251"/>
      <c r="E20" s="251">
        <v>100000</v>
      </c>
      <c r="F20" s="251"/>
      <c r="G20" s="251"/>
      <c r="H20" s="251"/>
      <c r="I20" s="251">
        <v>100000</v>
      </c>
      <c r="J20" s="264"/>
      <c r="K20" s="251"/>
      <c r="L20" s="251"/>
      <c r="M20" s="265"/>
      <c r="N20" s="265"/>
    </row>
    <row r="21" spans="1:14" s="266" customFormat="1" ht="11.4">
      <c r="A21" s="180">
        <v>3131</v>
      </c>
      <c r="B21" s="181" t="s">
        <v>337</v>
      </c>
      <c r="C21" s="251"/>
      <c r="D21" s="251"/>
      <c r="E21" s="251"/>
      <c r="F21" s="251"/>
      <c r="G21" s="251"/>
      <c r="H21" s="251"/>
      <c r="I21" s="251"/>
      <c r="J21" s="264"/>
      <c r="K21" s="251"/>
      <c r="L21" s="251"/>
      <c r="M21" s="265"/>
      <c r="N21" s="265"/>
    </row>
    <row r="22" spans="1:14" s="8" customFormat="1">
      <c r="A22" s="127">
        <v>313</v>
      </c>
      <c r="B22" s="174" t="s">
        <v>24</v>
      </c>
      <c r="C22" s="131">
        <f>C23+C24</f>
        <v>531000</v>
      </c>
      <c r="D22" s="131">
        <f>D23+D24</f>
        <v>0</v>
      </c>
      <c r="E22" s="131">
        <f>E23+E24</f>
        <v>531000</v>
      </c>
      <c r="F22" s="131">
        <f t="shared" ref="F22:N22" si="9">F23+F24</f>
        <v>0</v>
      </c>
      <c r="G22" s="131">
        <f t="shared" si="9"/>
        <v>0</v>
      </c>
      <c r="H22" s="131">
        <f t="shared" si="9"/>
        <v>0</v>
      </c>
      <c r="I22" s="131">
        <f t="shared" si="9"/>
        <v>531000</v>
      </c>
      <c r="J22" s="131">
        <f t="shared" si="9"/>
        <v>0</v>
      </c>
      <c r="K22" s="131">
        <f t="shared" si="9"/>
        <v>0</v>
      </c>
      <c r="L22" s="131">
        <f t="shared" si="9"/>
        <v>0</v>
      </c>
      <c r="M22" s="167">
        <f t="shared" si="9"/>
        <v>0</v>
      </c>
      <c r="N22" s="131">
        <f t="shared" si="9"/>
        <v>0</v>
      </c>
    </row>
    <row r="23" spans="1:14" s="270" customFormat="1" ht="11.4">
      <c r="A23" s="182">
        <v>3132</v>
      </c>
      <c r="B23" s="183" t="s">
        <v>44</v>
      </c>
      <c r="C23" s="267">
        <v>478500</v>
      </c>
      <c r="D23" s="267"/>
      <c r="E23" s="267">
        <v>478500</v>
      </c>
      <c r="F23" s="267"/>
      <c r="G23" s="267"/>
      <c r="H23" s="267"/>
      <c r="I23" s="267">
        <v>478500</v>
      </c>
      <c r="J23" s="268"/>
      <c r="K23" s="267"/>
      <c r="L23" s="267"/>
      <c r="M23" s="269"/>
      <c r="N23" s="269"/>
    </row>
    <row r="24" spans="1:14" s="270" customFormat="1" ht="22.8">
      <c r="A24" s="165">
        <v>3133</v>
      </c>
      <c r="B24" s="166" t="s">
        <v>45</v>
      </c>
      <c r="C24" s="267">
        <v>52500</v>
      </c>
      <c r="D24" s="267"/>
      <c r="E24" s="267">
        <v>52500</v>
      </c>
      <c r="F24" s="267"/>
      <c r="G24" s="267"/>
      <c r="H24" s="267"/>
      <c r="I24" s="267">
        <v>52500</v>
      </c>
      <c r="J24" s="268"/>
      <c r="K24" s="267"/>
      <c r="L24" s="267"/>
      <c r="M24" s="269"/>
      <c r="N24" s="269"/>
    </row>
    <row r="25" spans="1:14" s="65" customFormat="1">
      <c r="A25" s="135">
        <v>32</v>
      </c>
      <c r="B25" s="136" t="s">
        <v>25</v>
      </c>
      <c r="C25" s="132">
        <f>C26+C39+C61+C106</f>
        <v>2938750</v>
      </c>
      <c r="D25" s="132">
        <f>D26+D39+D61+D102+D106</f>
        <v>540840</v>
      </c>
      <c r="E25" s="132">
        <f>E26+E39+E61+E102+E106</f>
        <v>3479590</v>
      </c>
      <c r="F25" s="132">
        <f t="shared" ref="F25:N25" si="10">F26+F39+F61+F102+F106</f>
        <v>1791900</v>
      </c>
      <c r="G25" s="132">
        <f t="shared" si="10"/>
        <v>0</v>
      </c>
      <c r="H25" s="132">
        <f>H26+H39+H61+H102+H106</f>
        <v>1313850</v>
      </c>
      <c r="I25" s="132">
        <f t="shared" si="10"/>
        <v>79000</v>
      </c>
      <c r="J25" s="132">
        <f t="shared" si="10"/>
        <v>0</v>
      </c>
      <c r="K25" s="132">
        <f t="shared" si="10"/>
        <v>0</v>
      </c>
      <c r="L25" s="132">
        <f t="shared" si="10"/>
        <v>0</v>
      </c>
      <c r="M25" s="132">
        <f t="shared" si="10"/>
        <v>0</v>
      </c>
      <c r="N25" s="132">
        <f t="shared" si="10"/>
        <v>294839.93</v>
      </c>
    </row>
    <row r="26" spans="1:14" s="8" customFormat="1">
      <c r="A26" s="127">
        <v>321</v>
      </c>
      <c r="B26" s="174" t="s">
        <v>26</v>
      </c>
      <c r="C26" s="131">
        <f t="shared" ref="C26:D26" si="11">C27+C34+C35+C38</f>
        <v>180500</v>
      </c>
      <c r="D26" s="131">
        <f t="shared" si="11"/>
        <v>0</v>
      </c>
      <c r="E26" s="131">
        <f>E27+E34+E35+E38</f>
        <v>180500</v>
      </c>
      <c r="F26" s="131">
        <f t="shared" ref="F26:N26" si="12">F27+F34+F35+F38</f>
        <v>160000</v>
      </c>
      <c r="G26" s="131">
        <f t="shared" si="12"/>
        <v>0</v>
      </c>
      <c r="H26" s="131">
        <f t="shared" si="12"/>
        <v>20500</v>
      </c>
      <c r="I26" s="131">
        <f t="shared" si="12"/>
        <v>0</v>
      </c>
      <c r="J26" s="131">
        <f t="shared" si="12"/>
        <v>0</v>
      </c>
      <c r="K26" s="131">
        <f t="shared" si="12"/>
        <v>0</v>
      </c>
      <c r="L26" s="131">
        <f t="shared" si="12"/>
        <v>0</v>
      </c>
      <c r="M26" s="131">
        <f t="shared" si="12"/>
        <v>0</v>
      </c>
      <c r="N26" s="131">
        <f t="shared" si="12"/>
        <v>0</v>
      </c>
    </row>
    <row r="27" spans="1:14" s="266" customFormat="1" ht="11.4">
      <c r="A27" s="165">
        <v>3211</v>
      </c>
      <c r="B27" s="166" t="s">
        <v>66</v>
      </c>
      <c r="C27" s="251">
        <v>70000</v>
      </c>
      <c r="D27" s="251">
        <v>0</v>
      </c>
      <c r="E27" s="251">
        <v>70000</v>
      </c>
      <c r="F27" s="251">
        <v>60000</v>
      </c>
      <c r="G27" s="251"/>
      <c r="H27" s="251">
        <v>10000</v>
      </c>
      <c r="I27" s="251"/>
      <c r="J27" s="264"/>
      <c r="K27" s="251"/>
      <c r="L27" s="251"/>
      <c r="M27" s="265"/>
      <c r="N27" s="265"/>
    </row>
    <row r="28" spans="1:14" s="266" customFormat="1" ht="11.4" hidden="1">
      <c r="A28" s="165" t="s">
        <v>373</v>
      </c>
      <c r="B28" s="166" t="s">
        <v>387</v>
      </c>
      <c r="C28" s="251"/>
      <c r="D28" s="251"/>
      <c r="E28" s="251"/>
      <c r="F28" s="251"/>
      <c r="G28" s="251"/>
      <c r="H28" s="251"/>
      <c r="I28" s="251"/>
      <c r="J28" s="264"/>
      <c r="K28" s="251"/>
      <c r="L28" s="251"/>
      <c r="M28" s="265"/>
      <c r="N28" s="265"/>
    </row>
    <row r="29" spans="1:14" s="266" customFormat="1" ht="11.4" hidden="1">
      <c r="A29" s="165" t="s">
        <v>374</v>
      </c>
      <c r="B29" s="166" t="s">
        <v>388</v>
      </c>
      <c r="C29" s="251"/>
      <c r="D29" s="251"/>
      <c r="E29" s="251"/>
      <c r="F29" s="251"/>
      <c r="G29" s="251"/>
      <c r="H29" s="251"/>
      <c r="I29" s="251"/>
      <c r="J29" s="264"/>
      <c r="K29" s="251"/>
      <c r="L29" s="251"/>
      <c r="M29" s="265"/>
      <c r="N29" s="265"/>
    </row>
    <row r="30" spans="1:14" s="266" customFormat="1" ht="22.8" hidden="1">
      <c r="A30" s="165" t="s">
        <v>375</v>
      </c>
      <c r="B30" s="166" t="s">
        <v>389</v>
      </c>
      <c r="C30" s="251"/>
      <c r="D30" s="251"/>
      <c r="E30" s="251"/>
      <c r="F30" s="251"/>
      <c r="G30" s="251"/>
      <c r="H30" s="251"/>
      <c r="I30" s="251"/>
      <c r="J30" s="264"/>
      <c r="K30" s="251"/>
      <c r="L30" s="251"/>
      <c r="M30" s="265"/>
      <c r="N30" s="265"/>
    </row>
    <row r="31" spans="1:14" s="266" customFormat="1" ht="22.8" hidden="1">
      <c r="A31" s="165" t="s">
        <v>376</v>
      </c>
      <c r="B31" s="166" t="s">
        <v>390</v>
      </c>
      <c r="C31" s="251"/>
      <c r="D31" s="251"/>
      <c r="E31" s="251"/>
      <c r="F31" s="251"/>
      <c r="G31" s="251"/>
      <c r="H31" s="251"/>
      <c r="I31" s="251"/>
      <c r="J31" s="264"/>
      <c r="K31" s="251"/>
      <c r="L31" s="251"/>
      <c r="M31" s="265"/>
      <c r="N31" s="265"/>
    </row>
    <row r="32" spans="1:14" s="266" customFormat="1" ht="22.8" hidden="1">
      <c r="A32" s="165" t="s">
        <v>383</v>
      </c>
      <c r="B32" s="166" t="s">
        <v>391</v>
      </c>
      <c r="C32" s="251"/>
      <c r="D32" s="251"/>
      <c r="E32" s="251"/>
      <c r="F32" s="251"/>
      <c r="G32" s="251"/>
      <c r="H32" s="251"/>
      <c r="I32" s="251"/>
      <c r="J32" s="264"/>
      <c r="K32" s="251"/>
      <c r="L32" s="251"/>
      <c r="M32" s="265"/>
      <c r="N32" s="265"/>
    </row>
    <row r="33" spans="1:14" s="266" customFormat="1" ht="22.8" hidden="1">
      <c r="A33" s="165" t="s">
        <v>384</v>
      </c>
      <c r="B33" s="166" t="s">
        <v>392</v>
      </c>
      <c r="C33" s="251"/>
      <c r="D33" s="251"/>
      <c r="E33" s="251"/>
      <c r="F33" s="251"/>
      <c r="G33" s="251"/>
      <c r="H33" s="251"/>
      <c r="I33" s="251"/>
      <c r="J33" s="264"/>
      <c r="K33" s="251"/>
      <c r="L33" s="251"/>
      <c r="M33" s="265"/>
      <c r="N33" s="265"/>
    </row>
    <row r="34" spans="1:14" s="270" customFormat="1" ht="22.8">
      <c r="A34" s="165">
        <v>3212</v>
      </c>
      <c r="B34" s="166" t="s">
        <v>68</v>
      </c>
      <c r="C34" s="267">
        <v>95000</v>
      </c>
      <c r="D34" s="267">
        <v>0</v>
      </c>
      <c r="E34" s="267">
        <v>95000</v>
      </c>
      <c r="F34" s="267">
        <v>95000</v>
      </c>
      <c r="G34" s="267"/>
      <c r="H34" s="267"/>
      <c r="I34" s="267"/>
      <c r="J34" s="268"/>
      <c r="K34" s="267"/>
      <c r="L34" s="267"/>
      <c r="M34" s="269"/>
      <c r="N34" s="269"/>
    </row>
    <row r="35" spans="1:14" s="266" customFormat="1" ht="11.4">
      <c r="A35" s="165">
        <v>3213</v>
      </c>
      <c r="B35" s="166" t="s">
        <v>70</v>
      </c>
      <c r="C35" s="251">
        <v>10000</v>
      </c>
      <c r="D35" s="251">
        <v>0</v>
      </c>
      <c r="E35" s="251">
        <v>10000</v>
      </c>
      <c r="F35" s="251">
        <v>5000</v>
      </c>
      <c r="G35" s="251"/>
      <c r="H35" s="251">
        <v>5000</v>
      </c>
      <c r="I35" s="251"/>
      <c r="J35" s="264"/>
      <c r="K35" s="251"/>
      <c r="L35" s="251"/>
      <c r="M35" s="265"/>
      <c r="N35" s="265"/>
    </row>
    <row r="36" spans="1:14" s="266" customFormat="1" ht="11.4" hidden="1">
      <c r="A36" s="165" t="s">
        <v>385</v>
      </c>
      <c r="B36" s="166" t="s">
        <v>393</v>
      </c>
      <c r="C36" s="251"/>
      <c r="D36" s="251"/>
      <c r="E36" s="251"/>
      <c r="F36" s="251"/>
      <c r="G36" s="251"/>
      <c r="H36" s="251"/>
      <c r="I36" s="251"/>
      <c r="J36" s="264"/>
      <c r="K36" s="251"/>
      <c r="L36" s="251"/>
      <c r="M36" s="265"/>
      <c r="N36" s="265"/>
    </row>
    <row r="37" spans="1:14" s="266" customFormat="1" ht="11.4" hidden="1">
      <c r="A37" s="165" t="s">
        <v>386</v>
      </c>
      <c r="B37" s="166" t="s">
        <v>394</v>
      </c>
      <c r="C37" s="251"/>
      <c r="D37" s="251"/>
      <c r="E37" s="251"/>
      <c r="F37" s="251"/>
      <c r="G37" s="251"/>
      <c r="H37" s="251"/>
      <c r="I37" s="251"/>
      <c r="J37" s="264"/>
      <c r="K37" s="251"/>
      <c r="L37" s="251"/>
      <c r="M37" s="265"/>
      <c r="N37" s="265"/>
    </row>
    <row r="38" spans="1:14" s="266" customFormat="1" ht="13.2" customHeight="1">
      <c r="A38" s="165">
        <v>3214</v>
      </c>
      <c r="B38" s="166" t="s">
        <v>72</v>
      </c>
      <c r="C38" s="251">
        <v>5500</v>
      </c>
      <c r="D38" s="251">
        <v>0</v>
      </c>
      <c r="E38" s="251">
        <v>5500</v>
      </c>
      <c r="F38" s="251"/>
      <c r="G38" s="251"/>
      <c r="H38" s="251">
        <v>5500</v>
      </c>
      <c r="I38" s="251"/>
      <c r="J38" s="264"/>
      <c r="K38" s="251"/>
      <c r="L38" s="251"/>
      <c r="M38" s="265"/>
      <c r="N38" s="265"/>
    </row>
    <row r="39" spans="1:14" s="8" customFormat="1">
      <c r="A39" s="127" t="s">
        <v>73</v>
      </c>
      <c r="B39" s="174" t="s">
        <v>27</v>
      </c>
      <c r="C39" s="131">
        <f>C40+C46+C51+C55+C58+C60</f>
        <v>1684700</v>
      </c>
      <c r="D39" s="131">
        <f t="shared" ref="D39:N39" si="13">D40+D46+D51+D55+D58+D60</f>
        <v>900</v>
      </c>
      <c r="E39" s="131">
        <f t="shared" si="13"/>
        <v>1685600</v>
      </c>
      <c r="F39" s="131">
        <f t="shared" si="13"/>
        <v>1111700</v>
      </c>
      <c r="G39" s="131">
        <f t="shared" si="13"/>
        <v>0</v>
      </c>
      <c r="H39" s="131">
        <f t="shared" si="13"/>
        <v>508900</v>
      </c>
      <c r="I39" s="131">
        <f t="shared" si="13"/>
        <v>65000</v>
      </c>
      <c r="J39" s="131">
        <f t="shared" si="13"/>
        <v>0</v>
      </c>
      <c r="K39" s="131">
        <f t="shared" si="13"/>
        <v>0</v>
      </c>
      <c r="L39" s="131">
        <f t="shared" si="13"/>
        <v>0</v>
      </c>
      <c r="M39" s="131">
        <f t="shared" si="13"/>
        <v>0</v>
      </c>
      <c r="N39" s="131">
        <f t="shared" si="13"/>
        <v>0</v>
      </c>
    </row>
    <row r="40" spans="1:14" ht="13.2" customHeight="1">
      <c r="A40" s="165">
        <v>3221</v>
      </c>
      <c r="B40" s="166" t="s">
        <v>46</v>
      </c>
      <c r="C40" s="129">
        <v>93700</v>
      </c>
      <c r="D40" s="129">
        <f>SUM(D41:D45)</f>
        <v>1000</v>
      </c>
      <c r="E40" s="129">
        <f>E41+E42+E43+E44+E45</f>
        <v>94700</v>
      </c>
      <c r="F40" s="129">
        <f>F41+F42+F43+F44+F45</f>
        <v>76700</v>
      </c>
      <c r="G40" s="129">
        <f t="shared" ref="G40:N40" si="14">G41+G42+G43+G44+G45</f>
        <v>0</v>
      </c>
      <c r="H40" s="129">
        <f t="shared" si="14"/>
        <v>18000</v>
      </c>
      <c r="I40" s="129">
        <f t="shared" si="14"/>
        <v>0</v>
      </c>
      <c r="J40" s="129">
        <f t="shared" si="14"/>
        <v>0</v>
      </c>
      <c r="K40" s="129">
        <f t="shared" si="14"/>
        <v>0</v>
      </c>
      <c r="L40" s="129">
        <f t="shared" si="14"/>
        <v>0</v>
      </c>
      <c r="M40" s="129">
        <f t="shared" si="14"/>
        <v>0</v>
      </c>
      <c r="N40" s="129">
        <f t="shared" si="14"/>
        <v>0</v>
      </c>
    </row>
    <row r="41" spans="1:14" hidden="1">
      <c r="A41" s="186" t="s">
        <v>377</v>
      </c>
      <c r="B41" s="187" t="s">
        <v>381</v>
      </c>
      <c r="C41" s="188">
        <v>28000</v>
      </c>
      <c r="D41" s="188"/>
      <c r="E41" s="188">
        <v>28000</v>
      </c>
      <c r="F41" s="188">
        <v>25000</v>
      </c>
      <c r="G41" s="188"/>
      <c r="H41" s="188">
        <v>3000</v>
      </c>
      <c r="I41" s="188"/>
      <c r="J41" s="189"/>
      <c r="K41" s="188"/>
      <c r="L41" s="188"/>
      <c r="M41" s="171"/>
      <c r="N41" s="171"/>
    </row>
    <row r="42" spans="1:14" hidden="1">
      <c r="A42" s="186" t="s">
        <v>378</v>
      </c>
      <c r="B42" s="187" t="s">
        <v>395</v>
      </c>
      <c r="C42" s="188">
        <v>2700</v>
      </c>
      <c r="D42" s="188"/>
      <c r="E42" s="188">
        <v>2700</v>
      </c>
      <c r="F42" s="188">
        <v>1700</v>
      </c>
      <c r="G42" s="188"/>
      <c r="H42" s="188">
        <v>1000</v>
      </c>
      <c r="I42" s="188"/>
      <c r="J42" s="189"/>
      <c r="K42" s="188"/>
      <c r="L42" s="188"/>
      <c r="M42" s="171"/>
      <c r="N42" s="171"/>
    </row>
    <row r="43" spans="1:14" hidden="1">
      <c r="A43" s="186" t="s">
        <v>379</v>
      </c>
      <c r="B43" s="187" t="s">
        <v>396</v>
      </c>
      <c r="C43" s="188">
        <v>35000</v>
      </c>
      <c r="D43" s="188"/>
      <c r="E43" s="188">
        <v>35000</v>
      </c>
      <c r="F43" s="188">
        <v>30000</v>
      </c>
      <c r="G43" s="188"/>
      <c r="H43" s="188">
        <v>5000</v>
      </c>
      <c r="I43" s="188"/>
      <c r="J43" s="189"/>
      <c r="K43" s="188"/>
      <c r="L43" s="188"/>
      <c r="M43" s="171"/>
      <c r="N43" s="171"/>
    </row>
    <row r="44" spans="1:14" hidden="1">
      <c r="A44" s="186" t="s">
        <v>380</v>
      </c>
      <c r="B44" s="187" t="s">
        <v>397</v>
      </c>
      <c r="C44" s="188">
        <v>28000</v>
      </c>
      <c r="D44" s="188"/>
      <c r="E44" s="188">
        <v>28000</v>
      </c>
      <c r="F44" s="188">
        <v>20000</v>
      </c>
      <c r="G44" s="188"/>
      <c r="H44" s="188">
        <v>8000</v>
      </c>
      <c r="I44" s="188"/>
      <c r="J44" s="189"/>
      <c r="K44" s="188"/>
      <c r="L44" s="188"/>
      <c r="M44" s="171"/>
      <c r="N44" s="171"/>
    </row>
    <row r="45" spans="1:14" hidden="1">
      <c r="A45" s="186" t="s">
        <v>483</v>
      </c>
      <c r="B45" s="187" t="s">
        <v>484</v>
      </c>
      <c r="C45" s="247">
        <v>0</v>
      </c>
      <c r="D45" s="247">
        <f>E45-C45</f>
        <v>1000</v>
      </c>
      <c r="E45" s="247">
        <v>1000</v>
      </c>
      <c r="F45" s="247"/>
      <c r="G45" s="247"/>
      <c r="H45" s="247">
        <v>1000</v>
      </c>
      <c r="I45" s="188"/>
      <c r="J45" s="189"/>
      <c r="K45" s="188"/>
      <c r="L45" s="188"/>
      <c r="M45" s="171"/>
      <c r="N45" s="171"/>
    </row>
    <row r="46" spans="1:14">
      <c r="A46" s="165">
        <v>3222</v>
      </c>
      <c r="B46" s="166" t="s">
        <v>47</v>
      </c>
      <c r="C46" s="271">
        <f t="shared" ref="C46:D46" si="15">C47+C48+C49+C50</f>
        <v>936000</v>
      </c>
      <c r="D46" s="271">
        <f t="shared" si="15"/>
        <v>-24900</v>
      </c>
      <c r="E46" s="271">
        <f>E47+E48+E49+E50</f>
        <v>911100</v>
      </c>
      <c r="F46" s="271">
        <f t="shared" ref="F46:N46" si="16">F47+F48+F49+F50</f>
        <v>650000</v>
      </c>
      <c r="G46" s="271">
        <f t="shared" si="16"/>
        <v>0</v>
      </c>
      <c r="H46" s="271">
        <f t="shared" si="16"/>
        <v>241100</v>
      </c>
      <c r="I46" s="129">
        <f t="shared" si="16"/>
        <v>20000</v>
      </c>
      <c r="J46" s="129">
        <f t="shared" si="16"/>
        <v>0</v>
      </c>
      <c r="K46" s="129">
        <f t="shared" si="16"/>
        <v>0</v>
      </c>
      <c r="L46" s="129">
        <f t="shared" si="16"/>
        <v>0</v>
      </c>
      <c r="M46" s="129">
        <f t="shared" si="16"/>
        <v>0</v>
      </c>
      <c r="N46" s="129">
        <f t="shared" si="16"/>
        <v>0</v>
      </c>
    </row>
    <row r="47" spans="1:14" hidden="1">
      <c r="A47" s="178" t="s">
        <v>398</v>
      </c>
      <c r="B47" s="179" t="s">
        <v>402</v>
      </c>
      <c r="C47" s="247">
        <v>16200</v>
      </c>
      <c r="D47" s="247">
        <f>E47-C47</f>
        <v>0</v>
      </c>
      <c r="E47" s="247">
        <v>16200</v>
      </c>
      <c r="F47" s="247"/>
      <c r="G47" s="247"/>
      <c r="H47" s="247">
        <v>16200</v>
      </c>
      <c r="I47" s="188"/>
      <c r="J47" s="130"/>
      <c r="K47" s="129"/>
      <c r="L47" s="129"/>
      <c r="M47" s="171"/>
      <c r="N47" s="171"/>
    </row>
    <row r="48" spans="1:14" hidden="1">
      <c r="A48" s="178" t="s">
        <v>399</v>
      </c>
      <c r="B48" s="179" t="s">
        <v>403</v>
      </c>
      <c r="C48" s="247">
        <v>870000</v>
      </c>
      <c r="D48" s="247">
        <f t="shared" ref="D48:D50" si="17">E48-C48</f>
        <v>0</v>
      </c>
      <c r="E48" s="247">
        <v>870000</v>
      </c>
      <c r="F48" s="247">
        <v>650000</v>
      </c>
      <c r="G48" s="247"/>
      <c r="H48" s="247">
        <v>200000</v>
      </c>
      <c r="I48" s="188">
        <v>20000</v>
      </c>
      <c r="J48" s="130"/>
      <c r="K48" s="129"/>
      <c r="L48" s="129"/>
      <c r="M48" s="171"/>
      <c r="N48" s="171"/>
    </row>
    <row r="49" spans="1:14" hidden="1">
      <c r="A49" s="178" t="s">
        <v>400</v>
      </c>
      <c r="B49" s="179" t="s">
        <v>404</v>
      </c>
      <c r="C49" s="247">
        <v>24900</v>
      </c>
      <c r="D49" s="247">
        <f t="shared" si="17"/>
        <v>-24900</v>
      </c>
      <c r="E49" s="247">
        <v>0</v>
      </c>
      <c r="F49" s="247"/>
      <c r="G49" s="247"/>
      <c r="H49" s="247"/>
      <c r="I49" s="188"/>
      <c r="J49" s="130"/>
      <c r="K49" s="129"/>
      <c r="L49" s="129"/>
      <c r="M49" s="171"/>
      <c r="N49" s="171"/>
    </row>
    <row r="50" spans="1:14" hidden="1">
      <c r="A50" s="178" t="s">
        <v>401</v>
      </c>
      <c r="B50" s="179" t="s">
        <v>405</v>
      </c>
      <c r="C50" s="247">
        <v>24900</v>
      </c>
      <c r="D50" s="247">
        <f t="shared" si="17"/>
        <v>0</v>
      </c>
      <c r="E50" s="247">
        <v>24900</v>
      </c>
      <c r="F50" s="247"/>
      <c r="G50" s="247"/>
      <c r="H50" s="247">
        <v>24900</v>
      </c>
      <c r="I50" s="188"/>
      <c r="J50" s="130"/>
      <c r="K50" s="129"/>
      <c r="L50" s="129"/>
      <c r="M50" s="171"/>
      <c r="N50" s="171"/>
    </row>
    <row r="51" spans="1:14">
      <c r="A51" s="165">
        <v>3223</v>
      </c>
      <c r="B51" s="166" t="s">
        <v>77</v>
      </c>
      <c r="C51" s="271">
        <f>C52+C53+C54</f>
        <v>430000</v>
      </c>
      <c r="D51" s="271">
        <f>D52+D53+D54</f>
        <v>0</v>
      </c>
      <c r="E51" s="271">
        <f>E52+E53+E54</f>
        <v>430000</v>
      </c>
      <c r="F51" s="271">
        <f t="shared" ref="F51:N51" si="18">F52+F53+F54</f>
        <v>300000</v>
      </c>
      <c r="G51" s="271">
        <f t="shared" si="18"/>
        <v>0</v>
      </c>
      <c r="H51" s="271">
        <f t="shared" si="18"/>
        <v>110000</v>
      </c>
      <c r="I51" s="129">
        <f t="shared" si="18"/>
        <v>20000</v>
      </c>
      <c r="J51" s="129">
        <f t="shared" si="18"/>
        <v>0</v>
      </c>
      <c r="K51" s="129">
        <f t="shared" si="18"/>
        <v>0</v>
      </c>
      <c r="L51" s="129">
        <f t="shared" si="18"/>
        <v>0</v>
      </c>
      <c r="M51" s="129">
        <f t="shared" si="18"/>
        <v>0</v>
      </c>
      <c r="N51" s="129">
        <f t="shared" si="18"/>
        <v>0</v>
      </c>
    </row>
    <row r="52" spans="1:14" s="190" customFormat="1" ht="13.2" hidden="1" customHeight="1">
      <c r="A52" s="178" t="s">
        <v>406</v>
      </c>
      <c r="B52" s="179" t="s">
        <v>409</v>
      </c>
      <c r="C52" s="247">
        <v>150000</v>
      </c>
      <c r="D52" s="247"/>
      <c r="E52" s="247">
        <v>150000</v>
      </c>
      <c r="F52" s="247">
        <v>105000</v>
      </c>
      <c r="G52" s="247"/>
      <c r="H52" s="247">
        <v>35000</v>
      </c>
      <c r="I52" s="188">
        <v>10000</v>
      </c>
      <c r="J52" s="189"/>
      <c r="K52" s="188"/>
      <c r="L52" s="188"/>
      <c r="M52" s="201"/>
      <c r="N52" s="201"/>
    </row>
    <row r="53" spans="1:14" s="190" customFormat="1" ht="13.2" hidden="1" customHeight="1">
      <c r="A53" s="178" t="s">
        <v>407</v>
      </c>
      <c r="B53" s="179" t="s">
        <v>410</v>
      </c>
      <c r="C53" s="247">
        <v>30000</v>
      </c>
      <c r="D53" s="247"/>
      <c r="E53" s="247">
        <v>30000</v>
      </c>
      <c r="F53" s="247">
        <v>15000</v>
      </c>
      <c r="G53" s="247"/>
      <c r="H53" s="247">
        <v>15000</v>
      </c>
      <c r="I53" s="188"/>
      <c r="J53" s="189"/>
      <c r="K53" s="188"/>
      <c r="L53" s="188"/>
      <c r="M53" s="201"/>
      <c r="N53" s="201"/>
    </row>
    <row r="54" spans="1:14" s="190" customFormat="1" ht="13.2" hidden="1" customHeight="1">
      <c r="A54" s="178" t="s">
        <v>408</v>
      </c>
      <c r="B54" s="179" t="s">
        <v>411</v>
      </c>
      <c r="C54" s="247">
        <v>250000</v>
      </c>
      <c r="D54" s="247"/>
      <c r="E54" s="247">
        <v>250000</v>
      </c>
      <c r="F54" s="247">
        <v>180000</v>
      </c>
      <c r="G54" s="247"/>
      <c r="H54" s="247">
        <v>60000</v>
      </c>
      <c r="I54" s="188">
        <v>10000</v>
      </c>
      <c r="J54" s="189"/>
      <c r="K54" s="188"/>
      <c r="L54" s="188"/>
      <c r="M54" s="201"/>
      <c r="N54" s="201"/>
    </row>
    <row r="55" spans="1:14" s="20" customFormat="1" ht="22.8">
      <c r="A55" s="165">
        <v>3224</v>
      </c>
      <c r="B55" s="166" t="s">
        <v>79</v>
      </c>
      <c r="C55" s="260">
        <v>150000</v>
      </c>
      <c r="D55" s="260">
        <f>D56+D57</f>
        <v>24900</v>
      </c>
      <c r="E55" s="260">
        <f>E56+E57</f>
        <v>174900</v>
      </c>
      <c r="F55" s="260">
        <f t="shared" ref="F55:N55" si="19">F56+F57</f>
        <v>30000</v>
      </c>
      <c r="G55" s="260">
        <f t="shared" si="19"/>
        <v>0</v>
      </c>
      <c r="H55" s="260">
        <f t="shared" si="19"/>
        <v>119900</v>
      </c>
      <c r="I55" s="152">
        <f t="shared" si="19"/>
        <v>25000</v>
      </c>
      <c r="J55" s="152">
        <f t="shared" si="19"/>
        <v>0</v>
      </c>
      <c r="K55" s="152">
        <f t="shared" si="19"/>
        <v>0</v>
      </c>
      <c r="L55" s="152">
        <f t="shared" si="19"/>
        <v>0</v>
      </c>
      <c r="M55" s="152">
        <f t="shared" si="19"/>
        <v>0</v>
      </c>
      <c r="N55" s="152">
        <f t="shared" si="19"/>
        <v>0</v>
      </c>
    </row>
    <row r="56" spans="1:14" s="193" customFormat="1" ht="20.399999999999999" hidden="1">
      <c r="A56" s="178" t="s">
        <v>412</v>
      </c>
      <c r="B56" s="179" t="s">
        <v>414</v>
      </c>
      <c r="C56" s="243">
        <v>100000</v>
      </c>
      <c r="D56" s="243">
        <f>E56-C56</f>
        <v>24900</v>
      </c>
      <c r="E56" s="243">
        <v>124900</v>
      </c>
      <c r="F56" s="243">
        <v>30000</v>
      </c>
      <c r="G56" s="243"/>
      <c r="H56" s="243">
        <v>69900</v>
      </c>
      <c r="I56" s="191">
        <v>25000</v>
      </c>
      <c r="J56" s="192"/>
      <c r="K56" s="191"/>
      <c r="L56" s="191"/>
      <c r="M56" s="197"/>
      <c r="N56" s="197"/>
    </row>
    <row r="57" spans="1:14" s="193" customFormat="1" ht="20.399999999999999" hidden="1">
      <c r="A57" s="178" t="s">
        <v>413</v>
      </c>
      <c r="B57" s="179" t="s">
        <v>415</v>
      </c>
      <c r="C57" s="243">
        <v>50000</v>
      </c>
      <c r="D57" s="243">
        <f>E57-C57</f>
        <v>0</v>
      </c>
      <c r="E57" s="243">
        <v>50000</v>
      </c>
      <c r="F57" s="243"/>
      <c r="G57" s="243"/>
      <c r="H57" s="243">
        <v>50000</v>
      </c>
      <c r="I57" s="191"/>
      <c r="J57" s="192"/>
      <c r="K57" s="191"/>
      <c r="L57" s="191"/>
      <c r="M57" s="197"/>
      <c r="N57" s="197"/>
    </row>
    <row r="58" spans="1:14">
      <c r="A58" s="165">
        <v>3225</v>
      </c>
      <c r="B58" s="166" t="s">
        <v>81</v>
      </c>
      <c r="C58" s="271">
        <v>50000</v>
      </c>
      <c r="D58" s="271">
        <v>0</v>
      </c>
      <c r="E58" s="271">
        <v>50000</v>
      </c>
      <c r="F58" s="271">
        <v>40000</v>
      </c>
      <c r="G58" s="271"/>
      <c r="H58" s="271">
        <v>10000</v>
      </c>
      <c r="I58" s="129"/>
      <c r="J58" s="130"/>
      <c r="K58" s="129"/>
      <c r="L58" s="129"/>
      <c r="M58" s="171"/>
      <c r="N58" s="171"/>
    </row>
    <row r="59" spans="1:14" hidden="1">
      <c r="A59" s="165">
        <v>3226</v>
      </c>
      <c r="B59" s="166" t="s">
        <v>338</v>
      </c>
      <c r="C59" s="129">
        <v>0</v>
      </c>
      <c r="D59" s="129"/>
      <c r="E59" s="129">
        <v>0</v>
      </c>
      <c r="F59" s="129"/>
      <c r="G59" s="129"/>
      <c r="H59" s="129"/>
      <c r="I59" s="129"/>
      <c r="J59" s="130"/>
      <c r="K59" s="129"/>
      <c r="L59" s="129"/>
      <c r="M59" s="171"/>
      <c r="N59" s="171"/>
    </row>
    <row r="60" spans="1:14">
      <c r="A60" s="165">
        <v>3227</v>
      </c>
      <c r="B60" s="166" t="s">
        <v>83</v>
      </c>
      <c r="C60" s="129">
        <v>25000</v>
      </c>
      <c r="D60" s="129">
        <f>E60-C60</f>
        <v>-100</v>
      </c>
      <c r="E60" s="129">
        <v>24900</v>
      </c>
      <c r="F60" s="129">
        <v>15000</v>
      </c>
      <c r="G60" s="129"/>
      <c r="H60" s="129">
        <v>9900</v>
      </c>
      <c r="I60" s="129"/>
      <c r="J60" s="130"/>
      <c r="K60" s="129"/>
      <c r="L60" s="129"/>
      <c r="M60" s="171"/>
      <c r="N60" s="171"/>
    </row>
    <row r="61" spans="1:14" s="8" customFormat="1">
      <c r="A61" s="127" t="s">
        <v>84</v>
      </c>
      <c r="B61" s="174" t="s">
        <v>28</v>
      </c>
      <c r="C61" s="131">
        <f t="shared" ref="C61:N61" si="20">C62+C68+C71+C75+C81+C84+C87+C93+C96</f>
        <v>1003250</v>
      </c>
      <c r="D61" s="131">
        <f t="shared" si="20"/>
        <v>523165</v>
      </c>
      <c r="E61" s="131">
        <f t="shared" si="20"/>
        <v>1526415</v>
      </c>
      <c r="F61" s="131">
        <f t="shared" si="20"/>
        <v>513900</v>
      </c>
      <c r="G61" s="131">
        <f t="shared" si="20"/>
        <v>0</v>
      </c>
      <c r="H61" s="131">
        <f t="shared" si="20"/>
        <v>719565</v>
      </c>
      <c r="I61" s="131">
        <f t="shared" si="20"/>
        <v>0</v>
      </c>
      <c r="J61" s="131">
        <f t="shared" si="20"/>
        <v>0</v>
      </c>
      <c r="K61" s="131">
        <f t="shared" si="20"/>
        <v>0</v>
      </c>
      <c r="L61" s="131">
        <f t="shared" si="20"/>
        <v>0</v>
      </c>
      <c r="M61" s="167">
        <f t="shared" si="20"/>
        <v>0</v>
      </c>
      <c r="N61" s="131">
        <f t="shared" si="20"/>
        <v>292950.42</v>
      </c>
    </row>
    <row r="62" spans="1:14">
      <c r="A62" s="165">
        <v>3231</v>
      </c>
      <c r="B62" s="166" t="s">
        <v>86</v>
      </c>
      <c r="C62" s="129">
        <v>101500</v>
      </c>
      <c r="D62" s="129">
        <f>D63+D64+D65+D66+D67</f>
        <v>-12000</v>
      </c>
      <c r="E62" s="129">
        <f>E63+E64+E65+E66+E67</f>
        <v>89500</v>
      </c>
      <c r="F62" s="129">
        <f t="shared" ref="F62:N62" si="21">F63+F64+F65+F66+F67</f>
        <v>63000</v>
      </c>
      <c r="G62" s="129">
        <f t="shared" si="21"/>
        <v>0</v>
      </c>
      <c r="H62" s="129">
        <f t="shared" si="21"/>
        <v>26500</v>
      </c>
      <c r="I62" s="129">
        <f t="shared" si="21"/>
        <v>0</v>
      </c>
      <c r="J62" s="129">
        <f t="shared" si="21"/>
        <v>0</v>
      </c>
      <c r="K62" s="129">
        <f t="shared" si="21"/>
        <v>0</v>
      </c>
      <c r="L62" s="129">
        <f t="shared" si="21"/>
        <v>0</v>
      </c>
      <c r="M62" s="129">
        <f t="shared" si="21"/>
        <v>0</v>
      </c>
      <c r="N62" s="129">
        <f t="shared" si="21"/>
        <v>0</v>
      </c>
    </row>
    <row r="63" spans="1:14" s="190" customFormat="1" ht="13.2" hidden="1" customHeight="1">
      <c r="A63" s="178" t="s">
        <v>416</v>
      </c>
      <c r="B63" s="179" t="s">
        <v>421</v>
      </c>
      <c r="C63" s="188">
        <v>35000</v>
      </c>
      <c r="D63" s="188">
        <f>E63-C63</f>
        <v>0</v>
      </c>
      <c r="E63" s="188">
        <v>35000</v>
      </c>
      <c r="F63" s="188">
        <v>30000</v>
      </c>
      <c r="G63" s="188"/>
      <c r="H63" s="188">
        <v>5000</v>
      </c>
      <c r="I63" s="188"/>
      <c r="J63" s="189"/>
      <c r="K63" s="188"/>
      <c r="L63" s="188"/>
      <c r="M63" s="201"/>
      <c r="N63" s="201"/>
    </row>
    <row r="64" spans="1:14" s="190" customFormat="1" ht="13.2" hidden="1" customHeight="1">
      <c r="A64" s="178" t="s">
        <v>417</v>
      </c>
      <c r="B64" s="179" t="s">
        <v>422</v>
      </c>
      <c r="C64" s="188">
        <v>18000</v>
      </c>
      <c r="D64" s="188">
        <f t="shared" ref="D64:D67" si="22">E64-C64</f>
        <v>0</v>
      </c>
      <c r="E64" s="188">
        <v>18000</v>
      </c>
      <c r="F64" s="188">
        <v>15000</v>
      </c>
      <c r="G64" s="188"/>
      <c r="H64" s="188">
        <v>3000</v>
      </c>
      <c r="I64" s="188"/>
      <c r="J64" s="189"/>
      <c r="K64" s="188"/>
      <c r="L64" s="188"/>
      <c r="M64" s="201"/>
      <c r="N64" s="201"/>
    </row>
    <row r="65" spans="1:14" s="190" customFormat="1" ht="13.2" hidden="1" customHeight="1">
      <c r="A65" s="178" t="s">
        <v>418</v>
      </c>
      <c r="B65" s="179" t="s">
        <v>423</v>
      </c>
      <c r="C65" s="188">
        <v>23000</v>
      </c>
      <c r="D65" s="188">
        <f t="shared" si="22"/>
        <v>0</v>
      </c>
      <c r="E65" s="188">
        <v>23000</v>
      </c>
      <c r="F65" s="188">
        <v>18000</v>
      </c>
      <c r="G65" s="188"/>
      <c r="H65" s="188">
        <v>5000</v>
      </c>
      <c r="I65" s="188"/>
      <c r="J65" s="189"/>
      <c r="K65" s="188"/>
      <c r="L65" s="188"/>
      <c r="M65" s="201"/>
      <c r="N65" s="201"/>
    </row>
    <row r="66" spans="1:14" s="190" customFormat="1" ht="13.2" hidden="1" customHeight="1">
      <c r="A66" s="178" t="s">
        <v>419</v>
      </c>
      <c r="B66" s="179" t="s">
        <v>424</v>
      </c>
      <c r="C66" s="188">
        <v>600</v>
      </c>
      <c r="D66" s="188">
        <f t="shared" si="22"/>
        <v>0</v>
      </c>
      <c r="E66" s="188">
        <v>600</v>
      </c>
      <c r="F66" s="188"/>
      <c r="G66" s="188"/>
      <c r="H66" s="188">
        <v>600</v>
      </c>
      <c r="I66" s="188"/>
      <c r="J66" s="189"/>
      <c r="K66" s="188"/>
      <c r="L66" s="188"/>
      <c r="M66" s="201"/>
      <c r="N66" s="201"/>
    </row>
    <row r="67" spans="1:14" s="190" customFormat="1" ht="13.2" hidden="1" customHeight="1">
      <c r="A67" s="178" t="s">
        <v>420</v>
      </c>
      <c r="B67" s="179" t="s">
        <v>425</v>
      </c>
      <c r="C67" s="188">
        <v>24900</v>
      </c>
      <c r="D67" s="247">
        <f t="shared" si="22"/>
        <v>-12000</v>
      </c>
      <c r="E67" s="247">
        <v>12900</v>
      </c>
      <c r="F67" s="247"/>
      <c r="G67" s="247"/>
      <c r="H67" s="247">
        <v>12900</v>
      </c>
      <c r="I67" s="247"/>
      <c r="J67" s="189"/>
      <c r="K67" s="188"/>
      <c r="L67" s="188"/>
      <c r="M67" s="201"/>
      <c r="N67" s="201"/>
    </row>
    <row r="68" spans="1:14" s="20" customFormat="1" ht="13.2" customHeight="1">
      <c r="A68" s="165">
        <v>3232</v>
      </c>
      <c r="B68" s="166" t="s">
        <v>50</v>
      </c>
      <c r="C68" s="152">
        <v>417050</v>
      </c>
      <c r="D68" s="152">
        <f>D69+D70</f>
        <v>433665</v>
      </c>
      <c r="E68" s="152">
        <f>E69+E70</f>
        <v>850715</v>
      </c>
      <c r="F68" s="152">
        <f t="shared" ref="F68:N68" si="23">F69+F70</f>
        <v>64600</v>
      </c>
      <c r="G68" s="152">
        <f t="shared" si="23"/>
        <v>0</v>
      </c>
      <c r="H68" s="152">
        <f t="shared" si="23"/>
        <v>493165</v>
      </c>
      <c r="I68" s="152">
        <f t="shared" si="23"/>
        <v>0</v>
      </c>
      <c r="J68" s="152">
        <f t="shared" si="23"/>
        <v>0</v>
      </c>
      <c r="K68" s="152">
        <f t="shared" si="23"/>
        <v>0</v>
      </c>
      <c r="L68" s="152">
        <f t="shared" si="23"/>
        <v>0</v>
      </c>
      <c r="M68" s="152">
        <f t="shared" si="23"/>
        <v>0</v>
      </c>
      <c r="N68" s="152">
        <f t="shared" si="23"/>
        <v>292950.42</v>
      </c>
    </row>
    <row r="69" spans="1:14" s="190" customFormat="1" ht="13.2" hidden="1" customHeight="1">
      <c r="A69" s="178" t="s">
        <v>426</v>
      </c>
      <c r="B69" s="179" t="s">
        <v>429</v>
      </c>
      <c r="C69" s="188">
        <v>327050</v>
      </c>
      <c r="D69" s="188">
        <f>E69-C69</f>
        <v>433665</v>
      </c>
      <c r="E69" s="188">
        <v>760715</v>
      </c>
      <c r="F69" s="247">
        <v>50000</v>
      </c>
      <c r="G69" s="188"/>
      <c r="H69" s="188">
        <v>417765</v>
      </c>
      <c r="I69" s="188"/>
      <c r="J69" s="189"/>
      <c r="K69" s="188"/>
      <c r="L69" s="188"/>
      <c r="M69" s="201"/>
      <c r="N69" s="201">
        <v>292950.42</v>
      </c>
    </row>
    <row r="70" spans="1:14" s="190" customFormat="1" ht="13.2" hidden="1" customHeight="1">
      <c r="A70" s="178" t="s">
        <v>427</v>
      </c>
      <c r="B70" s="179" t="s">
        <v>428</v>
      </c>
      <c r="C70" s="188">
        <v>90000</v>
      </c>
      <c r="D70" s="188"/>
      <c r="E70" s="188">
        <v>90000</v>
      </c>
      <c r="F70" s="247">
        <v>14600</v>
      </c>
      <c r="G70" s="188"/>
      <c r="H70" s="188">
        <v>75400</v>
      </c>
      <c r="I70" s="188"/>
      <c r="J70" s="189"/>
      <c r="K70" s="188"/>
      <c r="L70" s="188"/>
      <c r="M70" s="201"/>
      <c r="N70" s="201"/>
    </row>
    <row r="71" spans="1:14">
      <c r="A71" s="165">
        <v>3233</v>
      </c>
      <c r="B71" s="166" t="s">
        <v>89</v>
      </c>
      <c r="C71" s="129">
        <f t="shared" ref="C71:D71" si="24">C72+C73+C74</f>
        <v>32500</v>
      </c>
      <c r="D71" s="129">
        <f t="shared" si="24"/>
        <v>-4000</v>
      </c>
      <c r="E71" s="129">
        <f>E72+E73+E74</f>
        <v>28500</v>
      </c>
      <c r="F71" s="129">
        <f t="shared" ref="F71:N71" si="25">F72+F73+F74</f>
        <v>5000</v>
      </c>
      <c r="G71" s="129">
        <f t="shared" si="25"/>
        <v>0</v>
      </c>
      <c r="H71" s="129">
        <f t="shared" si="25"/>
        <v>23500</v>
      </c>
      <c r="I71" s="129">
        <f t="shared" si="25"/>
        <v>0</v>
      </c>
      <c r="J71" s="129">
        <f t="shared" si="25"/>
        <v>0</v>
      </c>
      <c r="K71" s="129">
        <f t="shared" si="25"/>
        <v>0</v>
      </c>
      <c r="L71" s="129">
        <f t="shared" si="25"/>
        <v>0</v>
      </c>
      <c r="M71" s="129">
        <f t="shared" si="25"/>
        <v>0</v>
      </c>
      <c r="N71" s="129">
        <f t="shared" si="25"/>
        <v>0</v>
      </c>
    </row>
    <row r="72" spans="1:14" hidden="1">
      <c r="A72" s="178" t="s">
        <v>430</v>
      </c>
      <c r="B72" s="179" t="s">
        <v>433</v>
      </c>
      <c r="C72" s="188">
        <v>3000</v>
      </c>
      <c r="D72" s="188">
        <f>E72-C72</f>
        <v>0</v>
      </c>
      <c r="E72" s="188">
        <v>3000</v>
      </c>
      <c r="F72" s="188"/>
      <c r="G72" s="188"/>
      <c r="H72" s="188">
        <v>3000</v>
      </c>
      <c r="I72" s="129"/>
      <c r="J72" s="130"/>
      <c r="K72" s="129"/>
      <c r="L72" s="129"/>
      <c r="M72" s="171"/>
      <c r="N72" s="171"/>
    </row>
    <row r="73" spans="1:14" hidden="1">
      <c r="A73" s="178" t="s">
        <v>431</v>
      </c>
      <c r="B73" s="179" t="s">
        <v>434</v>
      </c>
      <c r="C73" s="188">
        <v>20000</v>
      </c>
      <c r="D73" s="188">
        <f t="shared" ref="D73:D74" si="26">E73-C73</f>
        <v>0</v>
      </c>
      <c r="E73" s="188">
        <v>20000</v>
      </c>
      <c r="F73" s="188">
        <v>5000</v>
      </c>
      <c r="G73" s="188"/>
      <c r="H73" s="188">
        <v>15000</v>
      </c>
      <c r="I73" s="129"/>
      <c r="J73" s="130"/>
      <c r="K73" s="129"/>
      <c r="L73" s="129"/>
      <c r="M73" s="171"/>
      <c r="N73" s="171"/>
    </row>
    <row r="74" spans="1:14" hidden="1">
      <c r="A74" s="178" t="s">
        <v>432</v>
      </c>
      <c r="B74" s="179" t="s">
        <v>435</v>
      </c>
      <c r="C74" s="188">
        <v>9500</v>
      </c>
      <c r="D74" s="188">
        <f t="shared" si="26"/>
        <v>-4000</v>
      </c>
      <c r="E74" s="188">
        <v>5500</v>
      </c>
      <c r="F74" s="188"/>
      <c r="G74" s="188"/>
      <c r="H74" s="188">
        <v>5500</v>
      </c>
      <c r="I74" s="129"/>
      <c r="J74" s="130"/>
      <c r="K74" s="129"/>
      <c r="L74" s="129"/>
      <c r="M74" s="171"/>
      <c r="N74" s="171"/>
    </row>
    <row r="75" spans="1:14">
      <c r="A75" s="165">
        <v>3234</v>
      </c>
      <c r="B75" s="166" t="s">
        <v>91</v>
      </c>
      <c r="C75" s="129">
        <v>284000</v>
      </c>
      <c r="D75" s="129">
        <f>D76+D77+D78+D79+D80</f>
        <v>110000</v>
      </c>
      <c r="E75" s="129">
        <f>E76+E77+E78+E79+E80</f>
        <v>394000</v>
      </c>
      <c r="F75" s="129">
        <f t="shared" ref="F75:N75" si="27">F76+F77+F78+F79+F80</f>
        <v>336000</v>
      </c>
      <c r="G75" s="129">
        <f t="shared" si="27"/>
        <v>0</v>
      </c>
      <c r="H75" s="129">
        <f t="shared" si="27"/>
        <v>58000</v>
      </c>
      <c r="I75" s="129">
        <f t="shared" si="27"/>
        <v>0</v>
      </c>
      <c r="J75" s="129">
        <f t="shared" si="27"/>
        <v>0</v>
      </c>
      <c r="K75" s="129">
        <f t="shared" si="27"/>
        <v>0</v>
      </c>
      <c r="L75" s="129">
        <f t="shared" si="27"/>
        <v>0</v>
      </c>
      <c r="M75" s="129">
        <f t="shared" si="27"/>
        <v>0</v>
      </c>
      <c r="N75" s="129">
        <f t="shared" si="27"/>
        <v>0</v>
      </c>
    </row>
    <row r="76" spans="1:14" s="190" customFormat="1" ht="10.199999999999999" hidden="1">
      <c r="A76" s="178" t="s">
        <v>436</v>
      </c>
      <c r="B76" s="179" t="s">
        <v>441</v>
      </c>
      <c r="C76" s="188">
        <v>97000</v>
      </c>
      <c r="D76" s="188">
        <f>E76-C76</f>
        <v>20000</v>
      </c>
      <c r="E76" s="188">
        <v>117000</v>
      </c>
      <c r="F76" s="188">
        <v>100000</v>
      </c>
      <c r="G76" s="188"/>
      <c r="H76" s="188">
        <v>17000</v>
      </c>
      <c r="I76" s="188"/>
      <c r="J76" s="189"/>
      <c r="K76" s="188"/>
      <c r="L76" s="188"/>
      <c r="M76" s="201"/>
      <c r="N76" s="201"/>
    </row>
    <row r="77" spans="1:14" s="190" customFormat="1" ht="13.2" hidden="1" customHeight="1">
      <c r="A77" s="178" t="s">
        <v>437</v>
      </c>
      <c r="B77" s="179" t="s">
        <v>442</v>
      </c>
      <c r="C77" s="188">
        <v>110000</v>
      </c>
      <c r="D77" s="188">
        <f t="shared" ref="D77:D80" si="28">E77-C77</f>
        <v>0</v>
      </c>
      <c r="E77" s="188">
        <v>110000</v>
      </c>
      <c r="F77" s="188">
        <v>96000</v>
      </c>
      <c r="G77" s="188"/>
      <c r="H77" s="188">
        <v>14000</v>
      </c>
      <c r="I77" s="188"/>
      <c r="J77" s="189"/>
      <c r="K77" s="188"/>
      <c r="L77" s="188"/>
      <c r="M77" s="201"/>
      <c r="N77" s="201"/>
    </row>
    <row r="78" spans="1:14" s="190" customFormat="1" ht="13.2" hidden="1" customHeight="1">
      <c r="A78" s="178" t="s">
        <v>438</v>
      </c>
      <c r="B78" s="179" t="s">
        <v>443</v>
      </c>
      <c r="C78" s="188">
        <v>5000</v>
      </c>
      <c r="D78" s="188">
        <f t="shared" si="28"/>
        <v>0</v>
      </c>
      <c r="E78" s="188">
        <v>5000</v>
      </c>
      <c r="F78" s="188"/>
      <c r="G78" s="188"/>
      <c r="H78" s="188">
        <v>5000</v>
      </c>
      <c r="I78" s="188"/>
      <c r="J78" s="189"/>
      <c r="K78" s="188"/>
      <c r="L78" s="188"/>
      <c r="M78" s="201"/>
      <c r="N78" s="201"/>
    </row>
    <row r="79" spans="1:14" s="190" customFormat="1" ht="13.2" hidden="1" customHeight="1">
      <c r="A79" s="178" t="s">
        <v>439</v>
      </c>
      <c r="B79" s="179" t="s">
        <v>444</v>
      </c>
      <c r="C79" s="188">
        <v>20000</v>
      </c>
      <c r="D79" s="188">
        <f t="shared" si="28"/>
        <v>0</v>
      </c>
      <c r="E79" s="188">
        <v>20000</v>
      </c>
      <c r="F79" s="188">
        <v>10000</v>
      </c>
      <c r="G79" s="188"/>
      <c r="H79" s="188">
        <v>10000</v>
      </c>
      <c r="I79" s="188"/>
      <c r="J79" s="189"/>
      <c r="K79" s="188"/>
      <c r="L79" s="188"/>
      <c r="M79" s="201"/>
      <c r="N79" s="201"/>
    </row>
    <row r="80" spans="1:14" s="190" customFormat="1" ht="13.2" hidden="1" customHeight="1">
      <c r="A80" s="178" t="s">
        <v>440</v>
      </c>
      <c r="B80" s="179" t="s">
        <v>445</v>
      </c>
      <c r="C80" s="188">
        <v>52000</v>
      </c>
      <c r="D80" s="188">
        <f t="shared" si="28"/>
        <v>90000</v>
      </c>
      <c r="E80" s="188">
        <v>142000</v>
      </c>
      <c r="F80" s="188">
        <v>130000</v>
      </c>
      <c r="G80" s="188"/>
      <c r="H80" s="188">
        <v>12000</v>
      </c>
      <c r="I80" s="188"/>
      <c r="J80" s="189"/>
      <c r="K80" s="188"/>
      <c r="L80" s="188"/>
      <c r="M80" s="201"/>
      <c r="N80" s="201"/>
    </row>
    <row r="81" spans="1:14">
      <c r="A81" s="165">
        <v>3235</v>
      </c>
      <c r="B81" s="166" t="s">
        <v>93</v>
      </c>
      <c r="C81" s="129">
        <v>15000</v>
      </c>
      <c r="D81" s="129">
        <f>D82+D83</f>
        <v>-5600</v>
      </c>
      <c r="E81" s="129">
        <f>E82+E83</f>
        <v>9400</v>
      </c>
      <c r="F81" s="129">
        <f t="shared" ref="F81:N81" si="29">F82+F83</f>
        <v>0</v>
      </c>
      <c r="G81" s="129">
        <f t="shared" si="29"/>
        <v>0</v>
      </c>
      <c r="H81" s="129">
        <f t="shared" si="29"/>
        <v>9400</v>
      </c>
      <c r="I81" s="129">
        <f t="shared" si="29"/>
        <v>0</v>
      </c>
      <c r="J81" s="129">
        <f t="shared" si="29"/>
        <v>0</v>
      </c>
      <c r="K81" s="129">
        <f t="shared" si="29"/>
        <v>0</v>
      </c>
      <c r="L81" s="129">
        <f t="shared" si="29"/>
        <v>0</v>
      </c>
      <c r="M81" s="129">
        <f t="shared" si="29"/>
        <v>0</v>
      </c>
      <c r="N81" s="129">
        <f t="shared" si="29"/>
        <v>0</v>
      </c>
    </row>
    <row r="82" spans="1:14" s="190" customFormat="1" ht="13.2" hidden="1" customHeight="1">
      <c r="A82" s="178" t="s">
        <v>446</v>
      </c>
      <c r="B82" s="179" t="s">
        <v>448</v>
      </c>
      <c r="C82" s="188">
        <v>7000</v>
      </c>
      <c r="D82" s="247">
        <f>E82-C82</f>
        <v>-5600</v>
      </c>
      <c r="E82" s="247">
        <v>1400</v>
      </c>
      <c r="F82" s="247"/>
      <c r="G82" s="247"/>
      <c r="H82" s="247">
        <v>1400</v>
      </c>
      <c r="I82" s="188"/>
      <c r="J82" s="189"/>
      <c r="K82" s="188"/>
      <c r="L82" s="188"/>
      <c r="M82" s="201"/>
      <c r="N82" s="201"/>
    </row>
    <row r="83" spans="1:14" s="190" customFormat="1" ht="13.2" hidden="1" customHeight="1">
      <c r="A83" s="178" t="s">
        <v>447</v>
      </c>
      <c r="B83" s="179" t="s">
        <v>449</v>
      </c>
      <c r="C83" s="188">
        <v>8000</v>
      </c>
      <c r="D83" s="188">
        <f>E83-C83</f>
        <v>0</v>
      </c>
      <c r="E83" s="188">
        <v>8000</v>
      </c>
      <c r="F83" s="188"/>
      <c r="G83" s="188"/>
      <c r="H83" s="188">
        <v>8000</v>
      </c>
      <c r="I83" s="188"/>
      <c r="J83" s="189"/>
      <c r="K83" s="188"/>
      <c r="L83" s="188"/>
      <c r="M83" s="201"/>
      <c r="N83" s="201"/>
    </row>
    <row r="84" spans="1:14">
      <c r="A84" s="165">
        <v>3236</v>
      </c>
      <c r="B84" s="166" t="s">
        <v>95</v>
      </c>
      <c r="C84" s="129">
        <v>28000</v>
      </c>
      <c r="D84" s="129">
        <v>0</v>
      </c>
      <c r="E84" s="129">
        <v>28000</v>
      </c>
      <c r="F84" s="129">
        <v>8300</v>
      </c>
      <c r="G84" s="129"/>
      <c r="H84" s="129">
        <v>19700</v>
      </c>
      <c r="I84" s="129"/>
      <c r="J84" s="130"/>
      <c r="K84" s="129"/>
      <c r="L84" s="129"/>
      <c r="M84" s="171"/>
      <c r="N84" s="171"/>
    </row>
    <row r="85" spans="1:14" s="190" customFormat="1" ht="13.2" hidden="1" customHeight="1">
      <c r="A85" s="178" t="s">
        <v>450</v>
      </c>
      <c r="B85" s="179" t="s">
        <v>452</v>
      </c>
      <c r="C85" s="188">
        <v>17000</v>
      </c>
      <c r="D85" s="188"/>
      <c r="E85" s="188">
        <v>17000</v>
      </c>
      <c r="F85" s="188">
        <v>8300</v>
      </c>
      <c r="G85" s="188"/>
      <c r="H85" s="188">
        <v>8700</v>
      </c>
      <c r="I85" s="188"/>
      <c r="J85" s="189"/>
      <c r="K85" s="188"/>
      <c r="L85" s="188"/>
      <c r="M85" s="201"/>
      <c r="N85" s="201"/>
    </row>
    <row r="86" spans="1:14" s="190" customFormat="1" ht="13.2" hidden="1" customHeight="1">
      <c r="A86" s="178" t="s">
        <v>451</v>
      </c>
      <c r="B86" s="179" t="s">
        <v>453</v>
      </c>
      <c r="C86" s="188">
        <v>11000</v>
      </c>
      <c r="D86" s="188"/>
      <c r="E86" s="188">
        <v>11000</v>
      </c>
      <c r="F86" s="188"/>
      <c r="G86" s="188"/>
      <c r="H86" s="188">
        <v>11000</v>
      </c>
      <c r="I86" s="188"/>
      <c r="J86" s="189"/>
      <c r="K86" s="188"/>
      <c r="L86" s="188"/>
      <c r="M86" s="201"/>
      <c r="N86" s="201"/>
    </row>
    <row r="87" spans="1:14">
      <c r="A87" s="165">
        <v>3237</v>
      </c>
      <c r="B87" s="166" t="s">
        <v>97</v>
      </c>
      <c r="C87" s="129">
        <f t="shared" ref="C87:D87" si="30">C88+C89+C90+C91+C92</f>
        <v>65000</v>
      </c>
      <c r="D87" s="129">
        <f t="shared" si="30"/>
        <v>2000</v>
      </c>
      <c r="E87" s="129">
        <f>E88+E89+E90+E91+E92</f>
        <v>67000</v>
      </c>
      <c r="F87" s="129">
        <f>F88+F89+F90+F91+F92</f>
        <v>17000</v>
      </c>
      <c r="G87" s="129">
        <f t="shared" ref="G87:N87" si="31">G88+G89+G90+G91+G92</f>
        <v>0</v>
      </c>
      <c r="H87" s="129">
        <f t="shared" si="31"/>
        <v>50000</v>
      </c>
      <c r="I87" s="129">
        <f t="shared" si="31"/>
        <v>0</v>
      </c>
      <c r="J87" s="129">
        <f t="shared" si="31"/>
        <v>0</v>
      </c>
      <c r="K87" s="129">
        <f t="shared" si="31"/>
        <v>0</v>
      </c>
      <c r="L87" s="129">
        <f t="shared" si="31"/>
        <v>0</v>
      </c>
      <c r="M87" s="129">
        <f t="shared" si="31"/>
        <v>0</v>
      </c>
      <c r="N87" s="129">
        <f t="shared" si="31"/>
        <v>0</v>
      </c>
    </row>
    <row r="88" spans="1:14" s="190" customFormat="1" ht="13.2" hidden="1" customHeight="1">
      <c r="A88" s="178" t="s">
        <v>454</v>
      </c>
      <c r="B88" s="179" t="s">
        <v>459</v>
      </c>
      <c r="C88" s="188">
        <v>9000</v>
      </c>
      <c r="D88" s="188">
        <f>E88-C88</f>
        <v>4000</v>
      </c>
      <c r="E88" s="188">
        <v>13000</v>
      </c>
      <c r="F88" s="188">
        <v>3000</v>
      </c>
      <c r="G88" s="188"/>
      <c r="H88" s="188">
        <v>10000</v>
      </c>
      <c r="I88" s="188"/>
      <c r="J88" s="189"/>
      <c r="K88" s="188"/>
      <c r="L88" s="188"/>
      <c r="M88" s="201"/>
      <c r="N88" s="201"/>
    </row>
    <row r="89" spans="1:14" s="190" customFormat="1" ht="13.2" hidden="1" customHeight="1">
      <c r="A89" s="178" t="s">
        <v>455</v>
      </c>
      <c r="B89" s="179" t="s">
        <v>460</v>
      </c>
      <c r="C89" s="188">
        <v>6000</v>
      </c>
      <c r="D89" s="188">
        <f t="shared" ref="D89:D92" si="32">E89-C89</f>
        <v>0</v>
      </c>
      <c r="E89" s="188">
        <v>6000</v>
      </c>
      <c r="F89" s="188"/>
      <c r="G89" s="188"/>
      <c r="H89" s="188">
        <v>6000</v>
      </c>
      <c r="I89" s="188"/>
      <c r="J89" s="189"/>
      <c r="K89" s="188"/>
      <c r="L89" s="188"/>
      <c r="M89" s="201"/>
      <c r="N89" s="201"/>
    </row>
    <row r="90" spans="1:14" s="190" customFormat="1" ht="13.2" hidden="1" customHeight="1">
      <c r="A90" s="178" t="s">
        <v>456</v>
      </c>
      <c r="B90" s="179" t="s">
        <v>499</v>
      </c>
      <c r="C90" s="188">
        <v>20000</v>
      </c>
      <c r="D90" s="188">
        <f t="shared" si="32"/>
        <v>0</v>
      </c>
      <c r="E90" s="188">
        <v>20000</v>
      </c>
      <c r="F90" s="188">
        <v>5000</v>
      </c>
      <c r="G90" s="188"/>
      <c r="H90" s="188">
        <v>15000</v>
      </c>
      <c r="I90" s="188"/>
      <c r="J90" s="189"/>
      <c r="K90" s="188"/>
      <c r="L90" s="188"/>
      <c r="M90" s="201"/>
      <c r="N90" s="201"/>
    </row>
    <row r="91" spans="1:14" s="190" customFormat="1" ht="13.2" hidden="1" customHeight="1">
      <c r="A91" s="178" t="s">
        <v>457</v>
      </c>
      <c r="B91" s="179" t="s">
        <v>500</v>
      </c>
      <c r="C91" s="188">
        <v>15000</v>
      </c>
      <c r="D91" s="188">
        <f t="shared" si="32"/>
        <v>-2000</v>
      </c>
      <c r="E91" s="188">
        <v>13000</v>
      </c>
      <c r="F91" s="188">
        <v>3000</v>
      </c>
      <c r="G91" s="188"/>
      <c r="H91" s="188">
        <v>10000</v>
      </c>
      <c r="I91" s="188"/>
      <c r="J91" s="189"/>
      <c r="K91" s="188"/>
      <c r="L91" s="188"/>
      <c r="M91" s="201"/>
      <c r="N91" s="201"/>
    </row>
    <row r="92" spans="1:14" s="190" customFormat="1" ht="13.2" hidden="1" customHeight="1">
      <c r="A92" s="178" t="s">
        <v>458</v>
      </c>
      <c r="B92" s="179" t="s">
        <v>461</v>
      </c>
      <c r="C92" s="188">
        <v>15000</v>
      </c>
      <c r="D92" s="188">
        <f t="shared" si="32"/>
        <v>0</v>
      </c>
      <c r="E92" s="188">
        <v>15000</v>
      </c>
      <c r="F92" s="247">
        <v>6000</v>
      </c>
      <c r="G92" s="188"/>
      <c r="H92" s="188">
        <v>9000</v>
      </c>
      <c r="I92" s="188"/>
      <c r="J92" s="189"/>
      <c r="K92" s="188"/>
      <c r="L92" s="188"/>
      <c r="M92" s="201"/>
      <c r="N92" s="201"/>
    </row>
    <row r="93" spans="1:14">
      <c r="A93" s="165">
        <v>3238</v>
      </c>
      <c r="B93" s="166" t="s">
        <v>99</v>
      </c>
      <c r="C93" s="129">
        <f>C94+C95</f>
        <v>24900</v>
      </c>
      <c r="D93" s="129">
        <f t="shared" ref="D93:N93" si="33">D94+D95</f>
        <v>0</v>
      </c>
      <c r="E93" s="129">
        <f t="shared" si="33"/>
        <v>24900</v>
      </c>
      <c r="F93" s="129">
        <f t="shared" si="33"/>
        <v>15000</v>
      </c>
      <c r="G93" s="129">
        <f t="shared" si="33"/>
        <v>0</v>
      </c>
      <c r="H93" s="129">
        <f t="shared" si="33"/>
        <v>9900</v>
      </c>
      <c r="I93" s="129">
        <f t="shared" si="33"/>
        <v>0</v>
      </c>
      <c r="J93" s="129">
        <f t="shared" si="33"/>
        <v>0</v>
      </c>
      <c r="K93" s="129">
        <f t="shared" si="33"/>
        <v>0</v>
      </c>
      <c r="L93" s="129">
        <f t="shared" si="33"/>
        <v>0</v>
      </c>
      <c r="M93" s="129">
        <f t="shared" si="33"/>
        <v>0</v>
      </c>
      <c r="N93" s="129">
        <f t="shared" si="33"/>
        <v>0</v>
      </c>
    </row>
    <row r="94" spans="1:14" s="190" customFormat="1" ht="13.2" hidden="1" customHeight="1">
      <c r="A94" s="178" t="s">
        <v>501</v>
      </c>
      <c r="B94" s="179" t="s">
        <v>502</v>
      </c>
      <c r="C94" s="188">
        <v>0</v>
      </c>
      <c r="D94" s="188">
        <f>E94-C94</f>
        <v>2400</v>
      </c>
      <c r="E94" s="188">
        <v>2400</v>
      </c>
      <c r="F94" s="237"/>
      <c r="G94" s="188"/>
      <c r="H94" s="188">
        <v>2400</v>
      </c>
      <c r="I94" s="188"/>
      <c r="J94" s="189"/>
      <c r="K94" s="188"/>
      <c r="L94" s="188"/>
      <c r="M94" s="201"/>
      <c r="N94" s="201"/>
    </row>
    <row r="95" spans="1:14" s="190" customFormat="1" ht="13.2" hidden="1" customHeight="1">
      <c r="A95" s="178" t="s">
        <v>472</v>
      </c>
      <c r="B95" s="179" t="s">
        <v>473</v>
      </c>
      <c r="C95" s="188">
        <v>24900</v>
      </c>
      <c r="D95" s="247">
        <f>E95-C95</f>
        <v>-2400</v>
      </c>
      <c r="E95" s="247">
        <v>22500</v>
      </c>
      <c r="F95" s="247">
        <v>15000</v>
      </c>
      <c r="G95" s="247"/>
      <c r="H95" s="247">
        <v>7500</v>
      </c>
      <c r="I95" s="247"/>
      <c r="J95" s="189"/>
      <c r="K95" s="188"/>
      <c r="L95" s="188"/>
      <c r="M95" s="201"/>
      <c r="N95" s="201"/>
    </row>
    <row r="96" spans="1:14">
      <c r="A96" s="165">
        <v>3239</v>
      </c>
      <c r="B96" s="166" t="s">
        <v>101</v>
      </c>
      <c r="C96" s="129">
        <v>35300</v>
      </c>
      <c r="D96" s="271">
        <f>D98+D99+D100+D101</f>
        <v>-900</v>
      </c>
      <c r="E96" s="271">
        <f t="shared" ref="E96:N96" si="34">E98+E99+E100+E101</f>
        <v>34400</v>
      </c>
      <c r="F96" s="271">
        <f t="shared" si="34"/>
        <v>5000</v>
      </c>
      <c r="G96" s="271">
        <f t="shared" si="34"/>
        <v>0</v>
      </c>
      <c r="H96" s="271">
        <f t="shared" si="34"/>
        <v>29400</v>
      </c>
      <c r="I96" s="271">
        <f t="shared" si="34"/>
        <v>0</v>
      </c>
      <c r="J96" s="129">
        <f t="shared" si="34"/>
        <v>0</v>
      </c>
      <c r="K96" s="129">
        <f t="shared" si="34"/>
        <v>0</v>
      </c>
      <c r="L96" s="129">
        <f t="shared" si="34"/>
        <v>0</v>
      </c>
      <c r="M96" s="129">
        <f t="shared" si="34"/>
        <v>0</v>
      </c>
      <c r="N96" s="129">
        <f t="shared" si="34"/>
        <v>0</v>
      </c>
    </row>
    <row r="97" spans="1:14" s="21" customFormat="1" ht="22.8" hidden="1">
      <c r="A97" s="165">
        <v>3241</v>
      </c>
      <c r="B97" s="166" t="s">
        <v>103</v>
      </c>
      <c r="C97" s="152">
        <v>0</v>
      </c>
      <c r="D97" s="260"/>
      <c r="E97" s="260">
        <v>0</v>
      </c>
      <c r="F97" s="259"/>
      <c r="G97" s="259"/>
      <c r="H97" s="260">
        <v>0</v>
      </c>
      <c r="I97" s="259"/>
      <c r="J97" s="151"/>
      <c r="K97" s="150"/>
      <c r="L97" s="150"/>
      <c r="M97" s="172"/>
      <c r="N97" s="172"/>
    </row>
    <row r="98" spans="1:14" s="200" customFormat="1" ht="20.399999999999999" hidden="1">
      <c r="A98" s="186" t="s">
        <v>462</v>
      </c>
      <c r="B98" s="187" t="s">
        <v>466</v>
      </c>
      <c r="C98" s="191">
        <v>9000</v>
      </c>
      <c r="D98" s="243">
        <f>E98-C98</f>
        <v>-3500</v>
      </c>
      <c r="E98" s="243">
        <v>5500</v>
      </c>
      <c r="F98" s="256"/>
      <c r="G98" s="256"/>
      <c r="H98" s="243">
        <v>5500</v>
      </c>
      <c r="I98" s="256"/>
      <c r="J98" s="199"/>
      <c r="K98" s="198"/>
      <c r="L98" s="198"/>
      <c r="M98" s="213"/>
      <c r="N98" s="213"/>
    </row>
    <row r="99" spans="1:14" s="200" customFormat="1" ht="13.2" hidden="1" customHeight="1">
      <c r="A99" s="186" t="s">
        <v>463</v>
      </c>
      <c r="B99" s="187" t="s">
        <v>467</v>
      </c>
      <c r="C99" s="191">
        <v>1000</v>
      </c>
      <c r="D99" s="243">
        <f t="shared" ref="D99:D101" si="35">E99-C99</f>
        <v>0</v>
      </c>
      <c r="E99" s="243">
        <v>1000</v>
      </c>
      <c r="F99" s="256"/>
      <c r="G99" s="256"/>
      <c r="H99" s="243">
        <v>1000</v>
      </c>
      <c r="I99" s="256"/>
      <c r="J99" s="199"/>
      <c r="K99" s="198"/>
      <c r="L99" s="198"/>
      <c r="M99" s="213"/>
      <c r="N99" s="213"/>
    </row>
    <row r="100" spans="1:14" s="200" customFormat="1" ht="13.2" hidden="1" customHeight="1">
      <c r="A100" s="186" t="s">
        <v>464</v>
      </c>
      <c r="B100" s="187" t="s">
        <v>468</v>
      </c>
      <c r="C100" s="191">
        <v>2000</v>
      </c>
      <c r="D100" s="243">
        <f t="shared" si="35"/>
        <v>3000</v>
      </c>
      <c r="E100" s="243">
        <v>5000</v>
      </c>
      <c r="F100" s="256"/>
      <c r="G100" s="256"/>
      <c r="H100" s="243">
        <v>5000</v>
      </c>
      <c r="I100" s="256"/>
      <c r="J100" s="199"/>
      <c r="K100" s="198"/>
      <c r="L100" s="198"/>
      <c r="M100" s="213"/>
      <c r="N100" s="213"/>
    </row>
    <row r="101" spans="1:14" s="200" customFormat="1" ht="13.2" hidden="1" customHeight="1">
      <c r="A101" s="186" t="s">
        <v>465</v>
      </c>
      <c r="B101" s="187" t="s">
        <v>469</v>
      </c>
      <c r="C101" s="191">
        <v>23300</v>
      </c>
      <c r="D101" s="243">
        <f t="shared" si="35"/>
        <v>-400</v>
      </c>
      <c r="E101" s="243">
        <v>22900</v>
      </c>
      <c r="F101" s="243">
        <v>5000</v>
      </c>
      <c r="G101" s="256"/>
      <c r="H101" s="243">
        <v>17900</v>
      </c>
      <c r="I101" s="256"/>
      <c r="J101" s="199"/>
      <c r="K101" s="198"/>
      <c r="L101" s="198"/>
      <c r="M101" s="213"/>
      <c r="N101" s="213"/>
    </row>
    <row r="102" spans="1:14" s="21" customFormat="1" ht="26.4">
      <c r="A102" s="162" t="s">
        <v>102</v>
      </c>
      <c r="B102" s="175" t="s">
        <v>103</v>
      </c>
      <c r="C102" s="150">
        <f>C103</f>
        <v>0</v>
      </c>
      <c r="D102" s="150">
        <f t="shared" ref="D102:N102" si="36">D103</f>
        <v>2775</v>
      </c>
      <c r="E102" s="150">
        <f t="shared" si="36"/>
        <v>2775</v>
      </c>
      <c r="F102" s="150">
        <f t="shared" si="36"/>
        <v>0</v>
      </c>
      <c r="G102" s="150">
        <f t="shared" si="36"/>
        <v>0</v>
      </c>
      <c r="H102" s="150">
        <f t="shared" si="36"/>
        <v>885</v>
      </c>
      <c r="I102" s="150">
        <f t="shared" si="36"/>
        <v>0</v>
      </c>
      <c r="J102" s="150">
        <f t="shared" si="36"/>
        <v>0</v>
      </c>
      <c r="K102" s="150">
        <f t="shared" si="36"/>
        <v>0</v>
      </c>
      <c r="L102" s="150">
        <f t="shared" si="36"/>
        <v>0</v>
      </c>
      <c r="M102" s="150">
        <f t="shared" si="36"/>
        <v>0</v>
      </c>
      <c r="N102" s="150">
        <f t="shared" si="36"/>
        <v>1889.51</v>
      </c>
    </row>
    <row r="103" spans="1:14" s="21" customFormat="1" ht="20.399999999999999">
      <c r="A103" s="185" t="s">
        <v>104</v>
      </c>
      <c r="B103" s="214" t="s">
        <v>103</v>
      </c>
      <c r="C103" s="150">
        <f>C104+C105</f>
        <v>0</v>
      </c>
      <c r="D103" s="150">
        <f t="shared" ref="D103:N103" si="37">D104+D105</f>
        <v>2775</v>
      </c>
      <c r="E103" s="150">
        <f t="shared" si="37"/>
        <v>2775</v>
      </c>
      <c r="F103" s="150">
        <f t="shared" si="37"/>
        <v>0</v>
      </c>
      <c r="G103" s="150">
        <f t="shared" si="37"/>
        <v>0</v>
      </c>
      <c r="H103" s="150">
        <f t="shared" si="37"/>
        <v>885</v>
      </c>
      <c r="I103" s="150">
        <f t="shared" si="37"/>
        <v>0</v>
      </c>
      <c r="J103" s="150">
        <f t="shared" si="37"/>
        <v>0</v>
      </c>
      <c r="K103" s="150">
        <f t="shared" si="37"/>
        <v>0</v>
      </c>
      <c r="L103" s="150">
        <f t="shared" si="37"/>
        <v>0</v>
      </c>
      <c r="M103" s="150">
        <f t="shared" si="37"/>
        <v>0</v>
      </c>
      <c r="N103" s="150">
        <f t="shared" si="37"/>
        <v>1889.51</v>
      </c>
    </row>
    <row r="104" spans="1:14" s="200" customFormat="1" ht="13.2" hidden="1" customHeight="1">
      <c r="A104" s="186" t="s">
        <v>486</v>
      </c>
      <c r="B104" s="187" t="s">
        <v>488</v>
      </c>
      <c r="C104" s="191">
        <v>0</v>
      </c>
      <c r="D104" s="243">
        <f>E104-C104</f>
        <v>85</v>
      </c>
      <c r="E104" s="243">
        <v>85</v>
      </c>
      <c r="F104" s="256"/>
      <c r="G104" s="256"/>
      <c r="H104" s="243">
        <v>85</v>
      </c>
      <c r="I104" s="256"/>
      <c r="J104" s="257"/>
      <c r="K104" s="256"/>
      <c r="L104" s="256"/>
      <c r="M104" s="258"/>
      <c r="N104" s="258"/>
    </row>
    <row r="105" spans="1:14" s="200" customFormat="1" ht="13.2" hidden="1" customHeight="1">
      <c r="A105" s="186" t="s">
        <v>487</v>
      </c>
      <c r="B105" s="187" t="s">
        <v>489</v>
      </c>
      <c r="C105" s="191">
        <v>0</v>
      </c>
      <c r="D105" s="243">
        <f>E105-C105</f>
        <v>2690</v>
      </c>
      <c r="E105" s="243">
        <v>2690</v>
      </c>
      <c r="F105" s="256"/>
      <c r="G105" s="256"/>
      <c r="H105" s="243">
        <v>800</v>
      </c>
      <c r="I105" s="256"/>
      <c r="J105" s="257"/>
      <c r="K105" s="256"/>
      <c r="L105" s="256"/>
      <c r="M105" s="258"/>
      <c r="N105" s="245">
        <v>1889.51</v>
      </c>
    </row>
    <row r="106" spans="1:14" s="8" customFormat="1" ht="13.2" customHeight="1">
      <c r="A106" s="127" t="s">
        <v>105</v>
      </c>
      <c r="B106" s="174" t="s">
        <v>340</v>
      </c>
      <c r="C106" s="131">
        <f t="shared" ref="C106:N106" si="38">C107+C109+C111+C113+C115+C121</f>
        <v>70300</v>
      </c>
      <c r="D106" s="131">
        <f t="shared" si="38"/>
        <v>14000</v>
      </c>
      <c r="E106" s="131">
        <f t="shared" si="38"/>
        <v>84300</v>
      </c>
      <c r="F106" s="131">
        <f t="shared" si="38"/>
        <v>6300</v>
      </c>
      <c r="G106" s="131">
        <f t="shared" si="38"/>
        <v>0</v>
      </c>
      <c r="H106" s="131">
        <f t="shared" si="38"/>
        <v>64000</v>
      </c>
      <c r="I106" s="131">
        <f t="shared" si="38"/>
        <v>14000</v>
      </c>
      <c r="J106" s="131">
        <f t="shared" si="38"/>
        <v>0</v>
      </c>
      <c r="K106" s="131">
        <f t="shared" si="38"/>
        <v>0</v>
      </c>
      <c r="L106" s="131">
        <f t="shared" si="38"/>
        <v>0</v>
      </c>
      <c r="M106" s="167">
        <f t="shared" si="38"/>
        <v>0</v>
      </c>
      <c r="N106" s="131">
        <f t="shared" si="38"/>
        <v>0</v>
      </c>
    </row>
    <row r="107" spans="1:14" s="20" customFormat="1" ht="20.399999999999999">
      <c r="A107" s="165">
        <v>3291</v>
      </c>
      <c r="B107" s="272" t="s">
        <v>107</v>
      </c>
      <c r="C107" s="152">
        <v>2000</v>
      </c>
      <c r="D107" s="152">
        <v>0</v>
      </c>
      <c r="E107" s="152">
        <v>2000</v>
      </c>
      <c r="F107" s="152"/>
      <c r="G107" s="152"/>
      <c r="H107" s="152">
        <v>2000</v>
      </c>
      <c r="I107" s="152"/>
      <c r="J107" s="155"/>
      <c r="K107" s="152"/>
      <c r="L107" s="152"/>
      <c r="M107" s="168"/>
      <c r="N107" s="168"/>
    </row>
    <row r="108" spans="1:14" s="193" customFormat="1" ht="20.399999999999999" hidden="1">
      <c r="A108" s="178" t="s">
        <v>470</v>
      </c>
      <c r="B108" s="215" t="s">
        <v>471</v>
      </c>
      <c r="C108" s="191">
        <v>2000</v>
      </c>
      <c r="D108" s="191"/>
      <c r="E108" s="191">
        <v>2000</v>
      </c>
      <c r="F108" s="191"/>
      <c r="G108" s="191"/>
      <c r="H108" s="191">
        <v>2000</v>
      </c>
      <c r="I108" s="191"/>
      <c r="J108" s="192"/>
      <c r="K108" s="191"/>
      <c r="L108" s="191"/>
      <c r="M108" s="197"/>
      <c r="N108" s="197"/>
    </row>
    <row r="109" spans="1:14">
      <c r="A109" s="165">
        <v>3292</v>
      </c>
      <c r="B109" s="166" t="s">
        <v>109</v>
      </c>
      <c r="C109" s="129">
        <v>14300</v>
      </c>
      <c r="D109" s="129">
        <v>0</v>
      </c>
      <c r="E109" s="129">
        <v>14300</v>
      </c>
      <c r="F109" s="129">
        <v>1300</v>
      </c>
      <c r="G109" s="129"/>
      <c r="H109" s="129">
        <v>13000</v>
      </c>
      <c r="I109" s="129"/>
      <c r="J109" s="130"/>
      <c r="K109" s="129"/>
      <c r="L109" s="129"/>
      <c r="M109" s="171"/>
      <c r="N109" s="171"/>
    </row>
    <row r="110" spans="1:14" s="246" customFormat="1" ht="13.2" hidden="1" customHeight="1">
      <c r="A110" s="186" t="s">
        <v>521</v>
      </c>
      <c r="B110" s="187" t="s">
        <v>522</v>
      </c>
      <c r="C110" s="243"/>
      <c r="D110" s="243"/>
      <c r="E110" s="243">
        <v>14300</v>
      </c>
      <c r="F110" s="243">
        <v>1300</v>
      </c>
      <c r="G110" s="243"/>
      <c r="H110" s="243">
        <v>13000</v>
      </c>
      <c r="I110" s="243"/>
      <c r="J110" s="244"/>
      <c r="K110" s="243"/>
      <c r="L110" s="243"/>
      <c r="M110" s="245"/>
      <c r="N110" s="245"/>
    </row>
    <row r="111" spans="1:14">
      <c r="A111" s="165">
        <v>3293</v>
      </c>
      <c r="B111" s="166" t="s">
        <v>111</v>
      </c>
      <c r="C111" s="129">
        <f>C112</f>
        <v>20000</v>
      </c>
      <c r="D111" s="129">
        <f t="shared" ref="D111:N111" si="39">D112</f>
        <v>-1000</v>
      </c>
      <c r="E111" s="129">
        <f t="shared" si="39"/>
        <v>19000</v>
      </c>
      <c r="F111" s="129">
        <f t="shared" si="39"/>
        <v>0</v>
      </c>
      <c r="G111" s="129">
        <f t="shared" si="39"/>
        <v>0</v>
      </c>
      <c r="H111" s="129">
        <f t="shared" si="39"/>
        <v>19000</v>
      </c>
      <c r="I111" s="129">
        <f t="shared" si="39"/>
        <v>0</v>
      </c>
      <c r="J111" s="129">
        <f t="shared" si="39"/>
        <v>0</v>
      </c>
      <c r="K111" s="129">
        <f t="shared" si="39"/>
        <v>0</v>
      </c>
      <c r="L111" s="129">
        <f t="shared" si="39"/>
        <v>0</v>
      </c>
      <c r="M111" s="129">
        <f t="shared" si="39"/>
        <v>0</v>
      </c>
      <c r="N111" s="129">
        <f t="shared" si="39"/>
        <v>0</v>
      </c>
    </row>
    <row r="112" spans="1:14" s="246" customFormat="1" ht="13.2" hidden="1" customHeight="1">
      <c r="A112" s="186" t="s">
        <v>491</v>
      </c>
      <c r="B112" s="187" t="s">
        <v>111</v>
      </c>
      <c r="C112" s="243">
        <v>20000</v>
      </c>
      <c r="D112" s="243">
        <f>E112-C112</f>
        <v>-1000</v>
      </c>
      <c r="E112" s="243">
        <v>19000</v>
      </c>
      <c r="F112" s="243"/>
      <c r="G112" s="243"/>
      <c r="H112" s="243">
        <v>19000</v>
      </c>
      <c r="I112" s="243"/>
      <c r="J112" s="244"/>
      <c r="K112" s="243"/>
      <c r="L112" s="243"/>
      <c r="M112" s="245"/>
      <c r="N112" s="245"/>
    </row>
    <row r="113" spans="1:14">
      <c r="A113" s="165">
        <v>3294</v>
      </c>
      <c r="B113" s="166" t="s">
        <v>339</v>
      </c>
      <c r="C113" s="129">
        <v>2000</v>
      </c>
      <c r="D113" s="129">
        <v>0</v>
      </c>
      <c r="E113" s="129">
        <f>E114</f>
        <v>2000</v>
      </c>
      <c r="F113" s="129">
        <f t="shared" ref="F113:N113" si="40">F114</f>
        <v>0</v>
      </c>
      <c r="G113" s="129">
        <f t="shared" si="40"/>
        <v>0</v>
      </c>
      <c r="H113" s="129">
        <f t="shared" si="40"/>
        <v>2000</v>
      </c>
      <c r="I113" s="129">
        <f t="shared" si="40"/>
        <v>0</v>
      </c>
      <c r="J113" s="129">
        <f t="shared" si="40"/>
        <v>0</v>
      </c>
      <c r="K113" s="129">
        <f t="shared" si="40"/>
        <v>0</v>
      </c>
      <c r="L113" s="129">
        <f t="shared" si="40"/>
        <v>0</v>
      </c>
      <c r="M113" s="129">
        <f t="shared" si="40"/>
        <v>0</v>
      </c>
      <c r="N113" s="129">
        <f t="shared" si="40"/>
        <v>0</v>
      </c>
    </row>
    <row r="114" spans="1:14" s="246" customFormat="1" ht="13.2" hidden="1" customHeight="1">
      <c r="A114" s="186" t="s">
        <v>523</v>
      </c>
      <c r="B114" s="187" t="s">
        <v>524</v>
      </c>
      <c r="C114" s="243">
        <v>2000</v>
      </c>
      <c r="D114" s="243"/>
      <c r="E114" s="243">
        <v>2000</v>
      </c>
      <c r="F114" s="243"/>
      <c r="G114" s="243"/>
      <c r="H114" s="243">
        <v>2000</v>
      </c>
      <c r="I114" s="243"/>
      <c r="J114" s="244"/>
      <c r="K114" s="243"/>
      <c r="L114" s="243"/>
      <c r="M114" s="245"/>
      <c r="N114" s="245"/>
    </row>
    <row r="115" spans="1:14">
      <c r="A115" s="165">
        <v>3295</v>
      </c>
      <c r="B115" s="166" t="s">
        <v>115</v>
      </c>
      <c r="C115" s="129">
        <f>C116+C117+C118+C119+C120</f>
        <v>17000</v>
      </c>
      <c r="D115" s="129">
        <f t="shared" ref="D115:N115" si="41">D116+D117+D118+D119+D120</f>
        <v>15000</v>
      </c>
      <c r="E115" s="129">
        <f t="shared" si="41"/>
        <v>32000</v>
      </c>
      <c r="F115" s="129">
        <f t="shared" si="41"/>
        <v>0</v>
      </c>
      <c r="G115" s="129">
        <f t="shared" si="41"/>
        <v>0</v>
      </c>
      <c r="H115" s="129">
        <f t="shared" si="41"/>
        <v>18000</v>
      </c>
      <c r="I115" s="129">
        <f t="shared" si="41"/>
        <v>14000</v>
      </c>
      <c r="J115" s="129">
        <f t="shared" si="41"/>
        <v>0</v>
      </c>
      <c r="K115" s="129">
        <f t="shared" si="41"/>
        <v>0</v>
      </c>
      <c r="L115" s="129">
        <f t="shared" si="41"/>
        <v>0</v>
      </c>
      <c r="M115" s="129">
        <f t="shared" si="41"/>
        <v>0</v>
      </c>
      <c r="N115" s="129">
        <f t="shared" si="41"/>
        <v>0</v>
      </c>
    </row>
    <row r="116" spans="1:14" s="193" customFormat="1" ht="13.2" hidden="1" customHeight="1">
      <c r="A116" s="186">
        <v>32951</v>
      </c>
      <c r="B116" s="187" t="s">
        <v>516</v>
      </c>
      <c r="C116" s="191">
        <v>1000</v>
      </c>
      <c r="D116" s="238"/>
      <c r="E116" s="243">
        <v>1000</v>
      </c>
      <c r="F116" s="191"/>
      <c r="G116" s="191"/>
      <c r="H116" s="243">
        <v>1000</v>
      </c>
      <c r="I116" s="191"/>
      <c r="J116" s="192"/>
      <c r="K116" s="191"/>
      <c r="L116" s="191"/>
      <c r="M116" s="197"/>
      <c r="N116" s="239"/>
    </row>
    <row r="117" spans="1:14" s="193" customFormat="1" ht="13.2" hidden="1" customHeight="1">
      <c r="A117" s="186" t="s">
        <v>514</v>
      </c>
      <c r="B117" s="187" t="s">
        <v>517</v>
      </c>
      <c r="C117" s="191">
        <v>1000</v>
      </c>
      <c r="D117" s="238"/>
      <c r="E117" s="243">
        <v>1000</v>
      </c>
      <c r="F117" s="191"/>
      <c r="G117" s="191"/>
      <c r="H117" s="243">
        <v>1000</v>
      </c>
      <c r="I117" s="191"/>
      <c r="J117" s="192"/>
      <c r="K117" s="191"/>
      <c r="L117" s="191"/>
      <c r="M117" s="197"/>
      <c r="N117" s="239"/>
    </row>
    <row r="118" spans="1:14" s="193" customFormat="1" ht="13.2" hidden="1" customHeight="1">
      <c r="A118" s="186" t="s">
        <v>513</v>
      </c>
      <c r="B118" s="187" t="s">
        <v>518</v>
      </c>
      <c r="C118" s="191">
        <v>1000</v>
      </c>
      <c r="D118" s="238"/>
      <c r="E118" s="243">
        <v>1000</v>
      </c>
      <c r="F118" s="191"/>
      <c r="G118" s="191"/>
      <c r="H118" s="243">
        <v>1000</v>
      </c>
      <c r="I118" s="191"/>
      <c r="J118" s="192"/>
      <c r="K118" s="191"/>
      <c r="L118" s="191"/>
      <c r="M118" s="197"/>
      <c r="N118" s="239"/>
    </row>
    <row r="119" spans="1:14" s="193" customFormat="1" ht="13.2" hidden="1" customHeight="1">
      <c r="A119" s="186" t="s">
        <v>515</v>
      </c>
      <c r="B119" s="187" t="s">
        <v>519</v>
      </c>
      <c r="C119" s="243">
        <v>14000</v>
      </c>
      <c r="D119" s="243"/>
      <c r="E119" s="243">
        <v>14000</v>
      </c>
      <c r="F119" s="243"/>
      <c r="G119" s="243"/>
      <c r="H119" s="243"/>
      <c r="I119" s="243">
        <v>14000</v>
      </c>
      <c r="J119" s="244"/>
      <c r="K119" s="243"/>
      <c r="L119" s="243"/>
      <c r="M119" s="197"/>
      <c r="N119" s="239"/>
    </row>
    <row r="120" spans="1:14" s="193" customFormat="1" ht="13.2" hidden="1" customHeight="1">
      <c r="A120" s="186" t="s">
        <v>511</v>
      </c>
      <c r="B120" s="187" t="s">
        <v>512</v>
      </c>
      <c r="C120" s="243">
        <v>0</v>
      </c>
      <c r="D120" s="243">
        <f>E120-C120</f>
        <v>15000</v>
      </c>
      <c r="E120" s="243">
        <v>15000</v>
      </c>
      <c r="F120" s="243"/>
      <c r="G120" s="243"/>
      <c r="H120" s="243">
        <v>15000</v>
      </c>
      <c r="I120" s="243"/>
      <c r="J120" s="244"/>
      <c r="K120" s="243"/>
      <c r="L120" s="243"/>
      <c r="M120" s="197"/>
      <c r="N120" s="239"/>
    </row>
    <row r="121" spans="1:14">
      <c r="A121" s="165">
        <v>3299</v>
      </c>
      <c r="B121" s="166" t="s">
        <v>340</v>
      </c>
      <c r="C121" s="271">
        <f t="shared" ref="C121:D121" si="42">C122+C123</f>
        <v>15000</v>
      </c>
      <c r="D121" s="271">
        <f t="shared" si="42"/>
        <v>0</v>
      </c>
      <c r="E121" s="271">
        <f>E122+E123</f>
        <v>15000</v>
      </c>
      <c r="F121" s="271">
        <f t="shared" ref="F121:N121" si="43">F122+F123</f>
        <v>5000</v>
      </c>
      <c r="G121" s="271">
        <f t="shared" si="43"/>
        <v>0</v>
      </c>
      <c r="H121" s="271">
        <f t="shared" si="43"/>
        <v>10000</v>
      </c>
      <c r="I121" s="271">
        <f t="shared" si="43"/>
        <v>0</v>
      </c>
      <c r="J121" s="271">
        <f t="shared" si="43"/>
        <v>0</v>
      </c>
      <c r="K121" s="271">
        <f t="shared" si="43"/>
        <v>0</v>
      </c>
      <c r="L121" s="271">
        <f t="shared" si="43"/>
        <v>0</v>
      </c>
      <c r="M121" s="129">
        <f t="shared" si="43"/>
        <v>0</v>
      </c>
      <c r="N121" s="129">
        <f t="shared" si="43"/>
        <v>0</v>
      </c>
    </row>
    <row r="122" spans="1:14" s="193" customFormat="1" ht="13.2" hidden="1" customHeight="1">
      <c r="A122" s="186" t="s">
        <v>493</v>
      </c>
      <c r="B122" s="187" t="s">
        <v>494</v>
      </c>
      <c r="C122" s="243">
        <v>5000</v>
      </c>
      <c r="D122" s="243">
        <f>E122-C122</f>
        <v>-2000</v>
      </c>
      <c r="E122" s="243">
        <v>3000</v>
      </c>
      <c r="F122" s="243"/>
      <c r="G122" s="243"/>
      <c r="H122" s="243">
        <v>3000</v>
      </c>
      <c r="I122" s="243"/>
      <c r="J122" s="244"/>
      <c r="K122" s="243"/>
      <c r="L122" s="243"/>
      <c r="M122" s="197"/>
      <c r="N122" s="239"/>
    </row>
    <row r="123" spans="1:14" s="193" customFormat="1" ht="13.2" hidden="1" customHeight="1">
      <c r="A123" s="186" t="s">
        <v>493</v>
      </c>
      <c r="B123" s="187" t="s">
        <v>340</v>
      </c>
      <c r="C123" s="243">
        <v>10000</v>
      </c>
      <c r="D123" s="243">
        <f>E123-C123</f>
        <v>2000</v>
      </c>
      <c r="E123" s="243">
        <v>12000</v>
      </c>
      <c r="F123" s="243">
        <v>5000</v>
      </c>
      <c r="G123" s="243"/>
      <c r="H123" s="243">
        <v>7000</v>
      </c>
      <c r="I123" s="243"/>
      <c r="J123" s="244"/>
      <c r="K123" s="243"/>
      <c r="L123" s="243"/>
      <c r="M123" s="197"/>
      <c r="N123" s="239"/>
    </row>
    <row r="124" spans="1:14" s="65" customFormat="1">
      <c r="A124" s="135">
        <v>34</v>
      </c>
      <c r="B124" s="136" t="s">
        <v>120</v>
      </c>
      <c r="C124" s="261">
        <f>C125</f>
        <v>6000</v>
      </c>
      <c r="D124" s="261">
        <f>D125</f>
        <v>0</v>
      </c>
      <c r="E124" s="261">
        <f>E125</f>
        <v>6000</v>
      </c>
      <c r="F124" s="261">
        <f t="shared" ref="F124:N124" si="44">F125</f>
        <v>2500</v>
      </c>
      <c r="G124" s="261">
        <f t="shared" si="44"/>
        <v>0</v>
      </c>
      <c r="H124" s="261">
        <f t="shared" si="44"/>
        <v>3500</v>
      </c>
      <c r="I124" s="261">
        <f t="shared" si="44"/>
        <v>0</v>
      </c>
      <c r="J124" s="261">
        <f t="shared" si="44"/>
        <v>0</v>
      </c>
      <c r="K124" s="261">
        <f t="shared" si="44"/>
        <v>0</v>
      </c>
      <c r="L124" s="261">
        <f t="shared" si="44"/>
        <v>0</v>
      </c>
      <c r="M124" s="169">
        <f t="shared" si="44"/>
        <v>0</v>
      </c>
      <c r="N124" s="169">
        <f t="shared" si="44"/>
        <v>0</v>
      </c>
    </row>
    <row r="125" spans="1:14" s="8" customFormat="1">
      <c r="A125" s="127">
        <v>343</v>
      </c>
      <c r="B125" s="174" t="s">
        <v>30</v>
      </c>
      <c r="C125" s="242">
        <f t="shared" ref="C125:N125" si="45">C126+C129</f>
        <v>6000</v>
      </c>
      <c r="D125" s="242">
        <f t="shared" si="45"/>
        <v>0</v>
      </c>
      <c r="E125" s="242">
        <f t="shared" si="45"/>
        <v>6000</v>
      </c>
      <c r="F125" s="242">
        <f t="shared" si="45"/>
        <v>2500</v>
      </c>
      <c r="G125" s="242">
        <f t="shared" si="45"/>
        <v>0</v>
      </c>
      <c r="H125" s="242">
        <f t="shared" si="45"/>
        <v>3500</v>
      </c>
      <c r="I125" s="242">
        <f t="shared" si="45"/>
        <v>0</v>
      </c>
      <c r="J125" s="242">
        <f t="shared" si="45"/>
        <v>0</v>
      </c>
      <c r="K125" s="242">
        <f t="shared" si="45"/>
        <v>0</v>
      </c>
      <c r="L125" s="242">
        <f t="shared" si="45"/>
        <v>0</v>
      </c>
      <c r="M125" s="167">
        <f t="shared" si="45"/>
        <v>0</v>
      </c>
      <c r="N125" s="131">
        <f t="shared" si="45"/>
        <v>0</v>
      </c>
    </row>
    <row r="126" spans="1:14">
      <c r="A126" s="165">
        <v>3431</v>
      </c>
      <c r="B126" s="220" t="s">
        <v>127</v>
      </c>
      <c r="C126" s="271">
        <f>C127</f>
        <v>5600</v>
      </c>
      <c r="D126" s="271">
        <f t="shared" ref="D126:N126" si="46">D127</f>
        <v>0</v>
      </c>
      <c r="E126" s="271">
        <f t="shared" si="46"/>
        <v>5600</v>
      </c>
      <c r="F126" s="271">
        <f t="shared" si="46"/>
        <v>2500</v>
      </c>
      <c r="G126" s="271">
        <f t="shared" si="46"/>
        <v>0</v>
      </c>
      <c r="H126" s="271">
        <f t="shared" si="46"/>
        <v>3100</v>
      </c>
      <c r="I126" s="271">
        <f t="shared" si="46"/>
        <v>0</v>
      </c>
      <c r="J126" s="271">
        <f t="shared" si="46"/>
        <v>0</v>
      </c>
      <c r="K126" s="271">
        <f t="shared" si="46"/>
        <v>0</v>
      </c>
      <c r="L126" s="271">
        <f t="shared" si="46"/>
        <v>0</v>
      </c>
      <c r="M126" s="271">
        <f t="shared" si="46"/>
        <v>0</v>
      </c>
      <c r="N126" s="271">
        <f t="shared" si="46"/>
        <v>0</v>
      </c>
    </row>
    <row r="127" spans="1:14" s="193" customFormat="1" ht="13.2" hidden="1" customHeight="1">
      <c r="A127" s="186" t="s">
        <v>525</v>
      </c>
      <c r="B127" s="187" t="s">
        <v>526</v>
      </c>
      <c r="C127" s="191">
        <v>5600</v>
      </c>
      <c r="D127" s="243">
        <f>E127-C127</f>
        <v>0</v>
      </c>
      <c r="E127" s="243">
        <v>5600</v>
      </c>
      <c r="F127" s="191">
        <v>2500</v>
      </c>
      <c r="G127" s="191"/>
      <c r="H127" s="243">
        <v>3100</v>
      </c>
      <c r="I127" s="191"/>
      <c r="J127" s="192"/>
      <c r="K127" s="191"/>
      <c r="L127" s="191"/>
      <c r="M127" s="197"/>
      <c r="N127" s="239"/>
    </row>
    <row r="128" spans="1:14" ht="22.8" hidden="1">
      <c r="A128" s="165">
        <v>3432</v>
      </c>
      <c r="B128" s="273" t="s">
        <v>129</v>
      </c>
      <c r="C128" s="271"/>
      <c r="D128" s="271"/>
      <c r="E128" s="271"/>
      <c r="F128" s="271"/>
      <c r="G128" s="271"/>
      <c r="H128" s="271"/>
      <c r="I128" s="271"/>
      <c r="J128" s="274"/>
      <c r="K128" s="271"/>
      <c r="L128" s="271"/>
      <c r="M128" s="171"/>
      <c r="N128" s="171"/>
    </row>
    <row r="129" spans="1:14">
      <c r="A129" s="165">
        <v>3433</v>
      </c>
      <c r="B129" s="166" t="s">
        <v>341</v>
      </c>
      <c r="C129" s="129">
        <f>C131+C132+C133</f>
        <v>400</v>
      </c>
      <c r="D129" s="129">
        <f t="shared" ref="D129:N129" si="47">D131+D132+D133</f>
        <v>0</v>
      </c>
      <c r="E129" s="129">
        <f t="shared" si="47"/>
        <v>400</v>
      </c>
      <c r="F129" s="129">
        <f t="shared" si="47"/>
        <v>0</v>
      </c>
      <c r="G129" s="129">
        <f t="shared" si="47"/>
        <v>0</v>
      </c>
      <c r="H129" s="271">
        <f t="shared" si="47"/>
        <v>400</v>
      </c>
      <c r="I129" s="129">
        <f t="shared" si="47"/>
        <v>0</v>
      </c>
      <c r="J129" s="129">
        <f t="shared" si="47"/>
        <v>0</v>
      </c>
      <c r="K129" s="129">
        <f t="shared" si="47"/>
        <v>0</v>
      </c>
      <c r="L129" s="129">
        <f t="shared" si="47"/>
        <v>0</v>
      </c>
      <c r="M129" s="129">
        <f t="shared" si="47"/>
        <v>0</v>
      </c>
      <c r="N129" s="129">
        <f t="shared" si="47"/>
        <v>0</v>
      </c>
    </row>
    <row r="130" spans="1:14" s="8" customFormat="1" ht="28.5" hidden="1" customHeight="1">
      <c r="A130" s="216" t="s">
        <v>39</v>
      </c>
      <c r="B130" s="217" t="s">
        <v>348</v>
      </c>
      <c r="C130" s="133"/>
      <c r="D130" s="133"/>
      <c r="E130" s="133"/>
      <c r="F130" s="133"/>
      <c r="G130" s="133"/>
      <c r="H130" s="263"/>
      <c r="I130" s="133"/>
      <c r="J130" s="132"/>
      <c r="K130" s="133"/>
      <c r="L130" s="133"/>
      <c r="M130" s="170"/>
      <c r="N130" s="170"/>
    </row>
    <row r="131" spans="1:14" s="193" customFormat="1" ht="13.2" hidden="1" customHeight="1">
      <c r="A131" s="186" t="s">
        <v>503</v>
      </c>
      <c r="B131" s="187" t="s">
        <v>506</v>
      </c>
      <c r="C131" s="191">
        <v>100</v>
      </c>
      <c r="D131" s="243">
        <f>E131-C131</f>
        <v>0</v>
      </c>
      <c r="E131" s="243">
        <v>100</v>
      </c>
      <c r="F131" s="191"/>
      <c r="G131" s="191"/>
      <c r="H131" s="243">
        <v>100</v>
      </c>
      <c r="I131" s="191"/>
      <c r="J131" s="192"/>
      <c r="K131" s="191"/>
      <c r="L131" s="191"/>
      <c r="M131" s="197"/>
      <c r="N131" s="239"/>
    </row>
    <row r="132" spans="1:14" s="193" customFormat="1" ht="13.2" hidden="1" customHeight="1">
      <c r="A132" s="186" t="s">
        <v>504</v>
      </c>
      <c r="B132" s="187" t="s">
        <v>507</v>
      </c>
      <c r="C132" s="191">
        <v>100</v>
      </c>
      <c r="D132" s="243">
        <f t="shared" ref="D132:D133" si="48">E132-C132</f>
        <v>0</v>
      </c>
      <c r="E132" s="243">
        <v>100</v>
      </c>
      <c r="F132" s="191"/>
      <c r="G132" s="191"/>
      <c r="H132" s="243">
        <v>100</v>
      </c>
      <c r="I132" s="191"/>
      <c r="J132" s="192"/>
      <c r="K132" s="191"/>
      <c r="L132" s="191"/>
      <c r="M132" s="197"/>
      <c r="N132" s="239"/>
    </row>
    <row r="133" spans="1:14" s="193" customFormat="1" ht="13.2" hidden="1" customHeight="1">
      <c r="A133" s="186" t="s">
        <v>505</v>
      </c>
      <c r="B133" s="187" t="s">
        <v>508</v>
      </c>
      <c r="C133" s="191">
        <v>200</v>
      </c>
      <c r="D133" s="243">
        <f t="shared" si="48"/>
        <v>0</v>
      </c>
      <c r="E133" s="243">
        <v>200</v>
      </c>
      <c r="F133" s="191"/>
      <c r="G133" s="191"/>
      <c r="H133" s="243">
        <v>200</v>
      </c>
      <c r="I133" s="191"/>
      <c r="J133" s="192"/>
      <c r="K133" s="191"/>
      <c r="L133" s="191"/>
      <c r="M133" s="197"/>
      <c r="N133" s="239"/>
    </row>
    <row r="134" spans="1:14" s="21" customFormat="1" ht="26.4">
      <c r="A134" s="218">
        <v>4</v>
      </c>
      <c r="B134" s="219" t="s">
        <v>330</v>
      </c>
      <c r="C134" s="151">
        <f>C135</f>
        <v>119100</v>
      </c>
      <c r="D134" s="151">
        <f>D135</f>
        <v>65637</v>
      </c>
      <c r="E134" s="151">
        <f>E135</f>
        <v>184737</v>
      </c>
      <c r="F134" s="151">
        <f t="shared" ref="F134:N134" si="49">F135</f>
        <v>0</v>
      </c>
      <c r="G134" s="151">
        <f t="shared" si="49"/>
        <v>10050</v>
      </c>
      <c r="H134" s="151">
        <f t="shared" si="49"/>
        <v>126750</v>
      </c>
      <c r="I134" s="151">
        <f t="shared" si="49"/>
        <v>0</v>
      </c>
      <c r="J134" s="151">
        <f t="shared" si="49"/>
        <v>0</v>
      </c>
      <c r="K134" s="151">
        <f t="shared" si="49"/>
        <v>0</v>
      </c>
      <c r="L134" s="151">
        <f t="shared" si="49"/>
        <v>1300</v>
      </c>
      <c r="M134" s="172">
        <f t="shared" si="49"/>
        <v>0</v>
      </c>
      <c r="N134" s="151">
        <f t="shared" si="49"/>
        <v>46637</v>
      </c>
    </row>
    <row r="135" spans="1:14" s="173" customFormat="1" ht="26.4">
      <c r="A135" s="218">
        <v>42</v>
      </c>
      <c r="B135" s="208" t="s">
        <v>160</v>
      </c>
      <c r="C135" s="151">
        <f>C136+C150+C154</f>
        <v>119100</v>
      </c>
      <c r="D135" s="151">
        <f t="shared" ref="D135:N135" si="50">D136+D150+D154</f>
        <v>65637</v>
      </c>
      <c r="E135" s="151">
        <f t="shared" si="50"/>
        <v>184737</v>
      </c>
      <c r="F135" s="151">
        <f t="shared" si="50"/>
        <v>0</v>
      </c>
      <c r="G135" s="151">
        <f t="shared" si="50"/>
        <v>10050</v>
      </c>
      <c r="H135" s="151">
        <f t="shared" si="50"/>
        <v>126750</v>
      </c>
      <c r="I135" s="151">
        <f t="shared" si="50"/>
        <v>0</v>
      </c>
      <c r="J135" s="151">
        <f t="shared" si="50"/>
        <v>0</v>
      </c>
      <c r="K135" s="151">
        <f t="shared" si="50"/>
        <v>0</v>
      </c>
      <c r="L135" s="151">
        <f t="shared" si="50"/>
        <v>1300</v>
      </c>
      <c r="M135" s="151">
        <f t="shared" si="50"/>
        <v>0</v>
      </c>
      <c r="N135" s="151">
        <f t="shared" si="50"/>
        <v>46637</v>
      </c>
    </row>
    <row r="136" spans="1:14" s="21" customFormat="1">
      <c r="A136" s="162">
        <v>422</v>
      </c>
      <c r="B136" s="175" t="s">
        <v>31</v>
      </c>
      <c r="C136" s="150">
        <f t="shared" ref="C136:N136" si="51">C137+C140+C141+C143+C144+C146+C147</f>
        <v>116100</v>
      </c>
      <c r="D136" s="150">
        <f t="shared" si="51"/>
        <v>50637</v>
      </c>
      <c r="E136" s="150">
        <f t="shared" si="51"/>
        <v>166737</v>
      </c>
      <c r="F136" s="150">
        <f t="shared" si="51"/>
        <v>0</v>
      </c>
      <c r="G136" s="150">
        <f t="shared" si="51"/>
        <v>10050</v>
      </c>
      <c r="H136" s="150">
        <f t="shared" si="51"/>
        <v>108750</v>
      </c>
      <c r="I136" s="150">
        <f t="shared" si="51"/>
        <v>0</v>
      </c>
      <c r="J136" s="150">
        <f t="shared" si="51"/>
        <v>0</v>
      </c>
      <c r="K136" s="150">
        <f t="shared" si="51"/>
        <v>0</v>
      </c>
      <c r="L136" s="150">
        <f t="shared" si="51"/>
        <v>1300</v>
      </c>
      <c r="M136" s="172">
        <f t="shared" si="51"/>
        <v>0</v>
      </c>
      <c r="N136" s="150">
        <f t="shared" si="51"/>
        <v>46637</v>
      </c>
    </row>
    <row r="137" spans="1:14">
      <c r="A137" s="165">
        <v>4221</v>
      </c>
      <c r="B137" s="166" t="s">
        <v>167</v>
      </c>
      <c r="C137" s="129">
        <v>15000</v>
      </c>
      <c r="D137" s="129">
        <f>E137-C137</f>
        <v>0</v>
      </c>
      <c r="E137" s="129">
        <v>15000</v>
      </c>
      <c r="F137" s="129"/>
      <c r="G137" s="129"/>
      <c r="H137" s="129">
        <v>15000</v>
      </c>
      <c r="I137" s="129"/>
      <c r="J137" s="130"/>
      <c r="K137" s="129"/>
      <c r="L137" s="129"/>
      <c r="M137" s="171"/>
      <c r="N137" s="171"/>
    </row>
    <row r="138" spans="1:14" s="190" customFormat="1" ht="10.199999999999999" hidden="1">
      <c r="A138" s="178" t="s">
        <v>497</v>
      </c>
      <c r="B138" s="179" t="s">
        <v>498</v>
      </c>
      <c r="C138" s="188"/>
      <c r="D138" s="188">
        <f t="shared" ref="D138:D146" si="52">E138-C138</f>
        <v>0</v>
      </c>
      <c r="E138" s="188"/>
      <c r="F138" s="188"/>
      <c r="G138" s="188"/>
      <c r="H138" s="188"/>
      <c r="I138" s="188"/>
      <c r="J138" s="189"/>
      <c r="K138" s="188"/>
      <c r="L138" s="188"/>
      <c r="M138" s="201"/>
      <c r="N138" s="201"/>
    </row>
    <row r="139" spans="1:14" s="190" customFormat="1" ht="10.199999999999999" hidden="1">
      <c r="A139" s="178" t="s">
        <v>509</v>
      </c>
      <c r="B139" s="179" t="s">
        <v>510</v>
      </c>
      <c r="C139" s="188"/>
      <c r="D139" s="188"/>
      <c r="E139" s="188"/>
      <c r="F139" s="188"/>
      <c r="G139" s="188"/>
      <c r="H139" s="188"/>
      <c r="I139" s="188"/>
      <c r="J139" s="189"/>
      <c r="K139" s="188"/>
      <c r="L139" s="188"/>
      <c r="M139" s="201"/>
      <c r="N139" s="201"/>
    </row>
    <row r="140" spans="1:14">
      <c r="A140" s="165">
        <v>4222</v>
      </c>
      <c r="B140" s="166" t="s">
        <v>169</v>
      </c>
      <c r="C140" s="129">
        <v>3000</v>
      </c>
      <c r="D140" s="129">
        <f t="shared" si="52"/>
        <v>0</v>
      </c>
      <c r="E140" s="129">
        <v>3000</v>
      </c>
      <c r="F140" s="129"/>
      <c r="G140" s="129"/>
      <c r="H140" s="129">
        <v>3000</v>
      </c>
      <c r="I140" s="129"/>
      <c r="J140" s="130"/>
      <c r="K140" s="129"/>
      <c r="L140" s="129"/>
      <c r="M140" s="171"/>
      <c r="N140" s="171"/>
    </row>
    <row r="141" spans="1:14">
      <c r="A141" s="165">
        <v>4223</v>
      </c>
      <c r="B141" s="166" t="s">
        <v>171</v>
      </c>
      <c r="C141" s="129">
        <v>1000</v>
      </c>
      <c r="D141" s="129">
        <f t="shared" si="52"/>
        <v>4000</v>
      </c>
      <c r="E141" s="271">
        <v>5000</v>
      </c>
      <c r="F141" s="129"/>
      <c r="G141" s="129"/>
      <c r="H141" s="129">
        <v>5000</v>
      </c>
      <c r="I141" s="129"/>
      <c r="J141" s="130"/>
      <c r="K141" s="129"/>
      <c r="L141" s="129"/>
      <c r="M141" s="171"/>
      <c r="N141" s="171"/>
    </row>
    <row r="142" spans="1:14" s="190" customFormat="1" ht="10.199999999999999" hidden="1">
      <c r="A142" s="178" t="s">
        <v>528</v>
      </c>
      <c r="B142" s="179" t="s">
        <v>529</v>
      </c>
      <c r="C142" s="188"/>
      <c r="D142" s="188"/>
      <c r="E142" s="188"/>
      <c r="F142" s="188"/>
      <c r="G142" s="188"/>
      <c r="H142" s="188"/>
      <c r="I142" s="188"/>
      <c r="J142" s="189"/>
      <c r="K142" s="188"/>
      <c r="L142" s="188"/>
      <c r="M142" s="201"/>
      <c r="N142" s="201"/>
    </row>
    <row r="143" spans="1:14">
      <c r="A143" s="165">
        <v>4224</v>
      </c>
      <c r="B143" s="166" t="s">
        <v>173</v>
      </c>
      <c r="C143" s="129">
        <v>1000</v>
      </c>
      <c r="D143" s="129">
        <f t="shared" si="52"/>
        <v>0</v>
      </c>
      <c r="E143" s="129">
        <v>1000</v>
      </c>
      <c r="F143" s="129"/>
      <c r="G143" s="129"/>
      <c r="H143" s="129">
        <v>1000</v>
      </c>
      <c r="I143" s="129"/>
      <c r="J143" s="130"/>
      <c r="K143" s="129"/>
      <c r="L143" s="129"/>
      <c r="M143" s="171"/>
      <c r="N143" s="171"/>
    </row>
    <row r="144" spans="1:14">
      <c r="A144" s="165">
        <v>4225</v>
      </c>
      <c r="B144" s="166" t="s">
        <v>342</v>
      </c>
      <c r="C144" s="129">
        <f>C145</f>
        <v>2000</v>
      </c>
      <c r="D144" s="129">
        <f t="shared" ref="D144:E144" si="53">D145</f>
        <v>0</v>
      </c>
      <c r="E144" s="129">
        <f t="shared" si="53"/>
        <v>2000</v>
      </c>
      <c r="F144" s="129"/>
      <c r="G144" s="129"/>
      <c r="H144" s="129">
        <v>2000</v>
      </c>
      <c r="I144" s="129"/>
      <c r="J144" s="130"/>
      <c r="K144" s="129"/>
      <c r="L144" s="129"/>
      <c r="M144" s="171"/>
      <c r="N144" s="171"/>
    </row>
    <row r="145" spans="1:14" s="190" customFormat="1" ht="10.199999999999999" hidden="1">
      <c r="A145" s="178" t="s">
        <v>527</v>
      </c>
      <c r="B145" s="179" t="s">
        <v>530</v>
      </c>
      <c r="C145" s="188">
        <v>2000</v>
      </c>
      <c r="D145" s="188">
        <f>E145-C145</f>
        <v>0</v>
      </c>
      <c r="E145" s="188">
        <v>2000</v>
      </c>
      <c r="F145" s="188"/>
      <c r="G145" s="188"/>
      <c r="H145" s="188">
        <v>2000</v>
      </c>
      <c r="I145" s="188"/>
      <c r="J145" s="189"/>
      <c r="K145" s="188"/>
      <c r="L145" s="188"/>
      <c r="M145" s="201"/>
      <c r="N145" s="201"/>
    </row>
    <row r="146" spans="1:14">
      <c r="A146" s="165">
        <v>4226</v>
      </c>
      <c r="B146" s="166" t="s">
        <v>177</v>
      </c>
      <c r="C146" s="129">
        <v>5000</v>
      </c>
      <c r="D146" s="129">
        <f t="shared" si="52"/>
        <v>0</v>
      </c>
      <c r="E146" s="129">
        <v>5000</v>
      </c>
      <c r="F146" s="129"/>
      <c r="G146" s="129"/>
      <c r="H146" s="129">
        <v>5000</v>
      </c>
      <c r="I146" s="129"/>
      <c r="J146" s="130"/>
      <c r="K146" s="129"/>
      <c r="L146" s="129"/>
      <c r="M146" s="171"/>
      <c r="N146" s="171"/>
    </row>
    <row r="147" spans="1:14">
      <c r="A147" s="165">
        <v>4227</v>
      </c>
      <c r="B147" s="220" t="s">
        <v>48</v>
      </c>
      <c r="C147" s="129">
        <f>C149</f>
        <v>89100</v>
      </c>
      <c r="D147" s="129">
        <f t="shared" ref="D147:N147" si="54">D149</f>
        <v>46637</v>
      </c>
      <c r="E147" s="129">
        <f t="shared" si="54"/>
        <v>135737</v>
      </c>
      <c r="F147" s="129">
        <f t="shared" si="54"/>
        <v>0</v>
      </c>
      <c r="G147" s="129">
        <f t="shared" si="54"/>
        <v>10050</v>
      </c>
      <c r="H147" s="129">
        <f t="shared" si="54"/>
        <v>77750</v>
      </c>
      <c r="I147" s="129">
        <f t="shared" si="54"/>
        <v>0</v>
      </c>
      <c r="J147" s="129">
        <f t="shared" si="54"/>
        <v>0</v>
      </c>
      <c r="K147" s="129">
        <f t="shared" si="54"/>
        <v>0</v>
      </c>
      <c r="L147" s="129">
        <f t="shared" si="54"/>
        <v>1300</v>
      </c>
      <c r="M147" s="129">
        <f t="shared" si="54"/>
        <v>0</v>
      </c>
      <c r="N147" s="129">
        <f t="shared" si="54"/>
        <v>46637</v>
      </c>
    </row>
    <row r="148" spans="1:14" s="8" customFormat="1" hidden="1">
      <c r="A148" s="165">
        <v>4231</v>
      </c>
      <c r="B148" s="166" t="s">
        <v>182</v>
      </c>
      <c r="C148" s="131"/>
      <c r="D148" s="131"/>
      <c r="E148" s="131"/>
      <c r="F148" s="131"/>
      <c r="G148" s="131"/>
      <c r="H148" s="131"/>
      <c r="I148" s="131"/>
      <c r="J148" s="132"/>
      <c r="K148" s="131"/>
      <c r="L148" s="131"/>
      <c r="M148" s="167"/>
      <c r="N148" s="167"/>
    </row>
    <row r="149" spans="1:14" s="190" customFormat="1" ht="10.199999999999999" hidden="1">
      <c r="A149" s="178" t="s">
        <v>495</v>
      </c>
      <c r="B149" s="179" t="s">
        <v>496</v>
      </c>
      <c r="C149" s="188">
        <v>89100</v>
      </c>
      <c r="D149" s="188">
        <f>E149-C149</f>
        <v>46637</v>
      </c>
      <c r="E149" s="188">
        <v>135737</v>
      </c>
      <c r="F149" s="188"/>
      <c r="G149" s="188">
        <v>10050</v>
      </c>
      <c r="H149" s="188">
        <v>77750</v>
      </c>
      <c r="I149" s="188"/>
      <c r="J149" s="189"/>
      <c r="K149" s="188"/>
      <c r="L149" s="188">
        <v>1300</v>
      </c>
      <c r="M149" s="201"/>
      <c r="N149" s="201">
        <v>46637</v>
      </c>
    </row>
    <row r="150" spans="1:14" s="8" customFormat="1">
      <c r="A150" s="185" t="s">
        <v>183</v>
      </c>
      <c r="B150" s="275" t="s">
        <v>343</v>
      </c>
      <c r="C150" s="131">
        <f>C151</f>
        <v>3000</v>
      </c>
      <c r="D150" s="131">
        <f>D151</f>
        <v>0</v>
      </c>
      <c r="E150" s="131">
        <f>E151</f>
        <v>3000</v>
      </c>
      <c r="F150" s="131">
        <f t="shared" ref="F150:N150" si="55">F151</f>
        <v>0</v>
      </c>
      <c r="G150" s="131">
        <f t="shared" si="55"/>
        <v>0</v>
      </c>
      <c r="H150" s="131">
        <f t="shared" si="55"/>
        <v>3000</v>
      </c>
      <c r="I150" s="131">
        <f t="shared" si="55"/>
        <v>0</v>
      </c>
      <c r="J150" s="131">
        <f t="shared" si="55"/>
        <v>0</v>
      </c>
      <c r="K150" s="131">
        <f t="shared" si="55"/>
        <v>0</v>
      </c>
      <c r="L150" s="131">
        <f t="shared" si="55"/>
        <v>0</v>
      </c>
      <c r="M150" s="167">
        <f t="shared" si="55"/>
        <v>0</v>
      </c>
      <c r="N150" s="131">
        <f t="shared" si="55"/>
        <v>0</v>
      </c>
    </row>
    <row r="151" spans="1:14">
      <c r="A151" s="165">
        <v>4241</v>
      </c>
      <c r="B151" s="220" t="s">
        <v>343</v>
      </c>
      <c r="C151" s="129">
        <v>3000</v>
      </c>
      <c r="D151" s="129"/>
      <c r="E151" s="129">
        <v>3000</v>
      </c>
      <c r="F151" s="129"/>
      <c r="G151" s="129"/>
      <c r="H151" s="129">
        <v>3000</v>
      </c>
      <c r="I151" s="129"/>
      <c r="J151" s="129"/>
      <c r="K151" s="129"/>
      <c r="L151" s="129"/>
      <c r="M151" s="129"/>
      <c r="N151" s="129"/>
    </row>
    <row r="152" spans="1:14" s="8" customFormat="1" ht="28.5" hidden="1" customHeight="1">
      <c r="A152" s="216" t="s">
        <v>39</v>
      </c>
      <c r="B152" s="217" t="s">
        <v>349</v>
      </c>
      <c r="C152" s="133"/>
      <c r="D152" s="133"/>
      <c r="E152" s="133"/>
      <c r="F152" s="133"/>
      <c r="G152" s="133"/>
      <c r="H152" s="133"/>
      <c r="I152" s="133"/>
      <c r="J152" s="132"/>
      <c r="K152" s="133"/>
      <c r="L152" s="133"/>
      <c r="M152" s="170"/>
      <c r="N152" s="170"/>
    </row>
    <row r="153" spans="1:14" s="8" customFormat="1" hidden="1">
      <c r="A153" s="165">
        <v>4511</v>
      </c>
      <c r="B153" s="166" t="s">
        <v>49</v>
      </c>
      <c r="C153" s="131"/>
      <c r="D153" s="131"/>
      <c r="E153" s="131"/>
      <c r="F153" s="131"/>
      <c r="G153" s="131"/>
      <c r="H153" s="131"/>
      <c r="I153" s="131"/>
      <c r="J153" s="132"/>
      <c r="K153" s="131"/>
      <c r="L153" s="131"/>
      <c r="M153" s="167"/>
      <c r="N153" s="167"/>
    </row>
    <row r="154" spans="1:14" s="8" customFormat="1">
      <c r="A154" s="185" t="s">
        <v>191</v>
      </c>
      <c r="B154" s="275" t="s">
        <v>192</v>
      </c>
      <c r="C154" s="131">
        <f>C155</f>
        <v>0</v>
      </c>
      <c r="D154" s="131">
        <f t="shared" ref="D154:N155" si="56">D155</f>
        <v>15000</v>
      </c>
      <c r="E154" s="131">
        <f t="shared" si="56"/>
        <v>15000</v>
      </c>
      <c r="F154" s="131">
        <f t="shared" si="56"/>
        <v>0</v>
      </c>
      <c r="G154" s="131">
        <f t="shared" si="56"/>
        <v>0</v>
      </c>
      <c r="H154" s="131">
        <f t="shared" si="56"/>
        <v>15000</v>
      </c>
      <c r="I154" s="131">
        <f t="shared" si="56"/>
        <v>0</v>
      </c>
      <c r="J154" s="131">
        <f t="shared" si="56"/>
        <v>0</v>
      </c>
      <c r="K154" s="131">
        <f t="shared" si="56"/>
        <v>0</v>
      </c>
      <c r="L154" s="131">
        <f t="shared" si="56"/>
        <v>0</v>
      </c>
      <c r="M154" s="131">
        <f t="shared" si="56"/>
        <v>0</v>
      </c>
      <c r="N154" s="131">
        <f t="shared" si="56"/>
        <v>0</v>
      </c>
    </row>
    <row r="155" spans="1:14">
      <c r="A155" s="165" t="s">
        <v>197</v>
      </c>
      <c r="B155" s="220" t="s">
        <v>198</v>
      </c>
      <c r="C155" s="129">
        <f>C156</f>
        <v>0</v>
      </c>
      <c r="D155" s="129">
        <f t="shared" si="56"/>
        <v>15000</v>
      </c>
      <c r="E155" s="129">
        <f t="shared" si="56"/>
        <v>15000</v>
      </c>
      <c r="F155" s="129">
        <f t="shared" si="56"/>
        <v>0</v>
      </c>
      <c r="G155" s="129">
        <f t="shared" si="56"/>
        <v>0</v>
      </c>
      <c r="H155" s="129">
        <f t="shared" si="56"/>
        <v>15000</v>
      </c>
      <c r="I155" s="129">
        <f t="shared" si="56"/>
        <v>0</v>
      </c>
      <c r="J155" s="129">
        <f t="shared" si="56"/>
        <v>0</v>
      </c>
      <c r="K155" s="129">
        <f t="shared" si="56"/>
        <v>0</v>
      </c>
      <c r="L155" s="129">
        <f t="shared" si="56"/>
        <v>0</v>
      </c>
      <c r="M155" s="129">
        <f t="shared" si="56"/>
        <v>0</v>
      </c>
      <c r="N155" s="129">
        <f t="shared" si="56"/>
        <v>0</v>
      </c>
    </row>
    <row r="156" spans="1:14" s="190" customFormat="1" ht="10.199999999999999" hidden="1">
      <c r="A156" s="186" t="s">
        <v>520</v>
      </c>
      <c r="B156" s="187" t="s">
        <v>198</v>
      </c>
      <c r="C156" s="188">
        <v>0</v>
      </c>
      <c r="D156" s="188">
        <f>E156-C156</f>
        <v>15000</v>
      </c>
      <c r="E156" s="188">
        <v>15000</v>
      </c>
      <c r="F156" s="188"/>
      <c r="G156" s="188"/>
      <c r="H156" s="188">
        <v>15000</v>
      </c>
      <c r="I156" s="188"/>
      <c r="J156" s="189"/>
      <c r="K156" s="188"/>
      <c r="L156" s="188"/>
      <c r="M156" s="201"/>
      <c r="N156" s="201"/>
    </row>
    <row r="157" spans="1:14" s="21" customFormat="1" ht="39.6">
      <c r="A157" s="209" t="s">
        <v>357</v>
      </c>
      <c r="B157" s="211" t="s">
        <v>359</v>
      </c>
      <c r="C157" s="177">
        <f t="shared" ref="C157:N157" si="57">C238+C290</f>
        <v>41160</v>
      </c>
      <c r="D157" s="177">
        <f t="shared" si="57"/>
        <v>36240</v>
      </c>
      <c r="E157" s="177">
        <f t="shared" si="57"/>
        <v>77400</v>
      </c>
      <c r="F157" s="177">
        <f t="shared" si="57"/>
        <v>18500</v>
      </c>
      <c r="G157" s="177">
        <f t="shared" si="57"/>
        <v>0</v>
      </c>
      <c r="H157" s="177">
        <f t="shared" si="57"/>
        <v>58900</v>
      </c>
      <c r="I157" s="177">
        <f t="shared" si="57"/>
        <v>0</v>
      </c>
      <c r="J157" s="177">
        <f t="shared" si="57"/>
        <v>0</v>
      </c>
      <c r="K157" s="177">
        <f t="shared" si="57"/>
        <v>0</v>
      </c>
      <c r="L157" s="177">
        <f t="shared" si="57"/>
        <v>0</v>
      </c>
      <c r="M157" s="172">
        <f t="shared" si="57"/>
        <v>0</v>
      </c>
      <c r="N157" s="177">
        <f t="shared" si="57"/>
        <v>0</v>
      </c>
    </row>
    <row r="158" spans="1:14" s="8" customFormat="1" ht="12.75" hidden="1" customHeight="1">
      <c r="A158" s="216" t="s">
        <v>38</v>
      </c>
      <c r="B158" s="210" t="s">
        <v>344</v>
      </c>
      <c r="C158" s="133"/>
      <c r="D158" s="133"/>
      <c r="E158" s="133"/>
      <c r="F158" s="133"/>
      <c r="G158" s="133"/>
      <c r="H158" s="133"/>
      <c r="I158" s="133"/>
      <c r="J158" s="132"/>
      <c r="K158" s="133"/>
      <c r="L158" s="133"/>
      <c r="M158" s="170"/>
      <c r="N158" s="170"/>
    </row>
    <row r="159" spans="1:14" s="8" customFormat="1" hidden="1">
      <c r="A159" s="127">
        <v>3</v>
      </c>
      <c r="B159" s="134" t="s">
        <v>335</v>
      </c>
      <c r="C159" s="131"/>
      <c r="D159" s="131"/>
      <c r="E159" s="131"/>
      <c r="F159" s="131"/>
      <c r="G159" s="131"/>
      <c r="H159" s="131"/>
      <c r="I159" s="131"/>
      <c r="J159" s="132"/>
      <c r="K159" s="131"/>
      <c r="L159" s="131"/>
      <c r="M159" s="167"/>
      <c r="N159" s="167"/>
    </row>
    <row r="160" spans="1:14" s="65" customFormat="1" hidden="1">
      <c r="A160" s="135">
        <v>31</v>
      </c>
      <c r="B160" s="136" t="s">
        <v>21</v>
      </c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69"/>
      <c r="N160" s="169"/>
    </row>
    <row r="161" spans="1:14" hidden="1">
      <c r="A161" s="137">
        <v>3111</v>
      </c>
      <c r="B161" s="128" t="s">
        <v>336</v>
      </c>
      <c r="C161" s="129"/>
      <c r="D161" s="129"/>
      <c r="E161" s="129"/>
      <c r="F161" s="129"/>
      <c r="G161" s="129"/>
      <c r="H161" s="129"/>
      <c r="I161" s="129"/>
      <c r="J161" s="130"/>
      <c r="K161" s="129"/>
      <c r="L161" s="129"/>
      <c r="M161" s="171"/>
      <c r="N161" s="171"/>
    </row>
    <row r="162" spans="1:14" hidden="1">
      <c r="A162" s="137">
        <v>3113</v>
      </c>
      <c r="B162" s="128" t="s">
        <v>57</v>
      </c>
      <c r="C162" s="129"/>
      <c r="D162" s="129"/>
      <c r="E162" s="129"/>
      <c r="F162" s="129"/>
      <c r="G162" s="129"/>
      <c r="H162" s="129"/>
      <c r="I162" s="129"/>
      <c r="J162" s="130"/>
      <c r="K162" s="129"/>
      <c r="L162" s="129"/>
      <c r="M162" s="171"/>
      <c r="N162" s="171"/>
    </row>
    <row r="163" spans="1:14" hidden="1">
      <c r="A163" s="137">
        <v>3114</v>
      </c>
      <c r="B163" s="128" t="s">
        <v>59</v>
      </c>
      <c r="C163" s="129"/>
      <c r="D163" s="129"/>
      <c r="E163" s="129"/>
      <c r="F163" s="129"/>
      <c r="G163" s="129"/>
      <c r="H163" s="129"/>
      <c r="I163" s="129"/>
      <c r="J163" s="130"/>
      <c r="K163" s="129"/>
      <c r="L163" s="129"/>
      <c r="M163" s="171"/>
      <c r="N163" s="171"/>
    </row>
    <row r="164" spans="1:14" hidden="1">
      <c r="A164" s="137">
        <v>3121</v>
      </c>
      <c r="B164" s="128" t="s">
        <v>23</v>
      </c>
      <c r="C164" s="129"/>
      <c r="D164" s="129"/>
      <c r="E164" s="129"/>
      <c r="F164" s="129"/>
      <c r="G164" s="129"/>
      <c r="H164" s="129"/>
      <c r="I164" s="129"/>
      <c r="J164" s="130"/>
      <c r="K164" s="129"/>
      <c r="L164" s="129"/>
      <c r="M164" s="171"/>
      <c r="N164" s="171"/>
    </row>
    <row r="165" spans="1:14" hidden="1">
      <c r="A165" s="137">
        <v>3131</v>
      </c>
      <c r="B165" s="128" t="s">
        <v>337</v>
      </c>
      <c r="C165" s="129"/>
      <c r="D165" s="129"/>
      <c r="E165" s="129"/>
      <c r="F165" s="129"/>
      <c r="G165" s="129"/>
      <c r="H165" s="129"/>
      <c r="I165" s="129"/>
      <c r="J165" s="130"/>
      <c r="K165" s="129"/>
      <c r="L165" s="129"/>
      <c r="M165" s="171"/>
      <c r="N165" s="171"/>
    </row>
    <row r="166" spans="1:14" ht="26.4" hidden="1">
      <c r="A166" s="137">
        <v>3132</v>
      </c>
      <c r="B166" s="128" t="s">
        <v>44</v>
      </c>
      <c r="C166" s="129"/>
      <c r="D166" s="129"/>
      <c r="E166" s="129"/>
      <c r="F166" s="129"/>
      <c r="G166" s="129"/>
      <c r="H166" s="129"/>
      <c r="I166" s="129"/>
      <c r="J166" s="130"/>
      <c r="K166" s="129"/>
      <c r="L166" s="129"/>
      <c r="M166" s="171"/>
      <c r="N166" s="171"/>
    </row>
    <row r="167" spans="1:14" ht="22.8" hidden="1">
      <c r="A167" s="165">
        <v>3133</v>
      </c>
      <c r="B167" s="166" t="s">
        <v>45</v>
      </c>
      <c r="C167" s="129"/>
      <c r="D167" s="129"/>
      <c r="E167" s="129"/>
      <c r="F167" s="129"/>
      <c r="G167" s="129"/>
      <c r="H167" s="129"/>
      <c r="I167" s="129"/>
      <c r="J167" s="130"/>
      <c r="K167" s="129"/>
      <c r="L167" s="129"/>
      <c r="M167" s="171"/>
      <c r="N167" s="171"/>
    </row>
    <row r="168" spans="1:14" s="65" customFormat="1" hidden="1">
      <c r="A168" s="135">
        <v>32</v>
      </c>
      <c r="B168" s="136" t="s">
        <v>25</v>
      </c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69"/>
      <c r="N168" s="169"/>
    </row>
    <row r="169" spans="1:14" s="8" customFormat="1" hidden="1">
      <c r="A169" s="165">
        <v>3211</v>
      </c>
      <c r="B169" s="166" t="s">
        <v>66</v>
      </c>
      <c r="C169" s="131"/>
      <c r="D169" s="131"/>
      <c r="E169" s="131"/>
      <c r="F169" s="131"/>
      <c r="G169" s="131"/>
      <c r="H169" s="131"/>
      <c r="I169" s="131"/>
      <c r="J169" s="132"/>
      <c r="K169" s="131"/>
      <c r="L169" s="131"/>
      <c r="M169" s="167"/>
      <c r="N169" s="167"/>
    </row>
    <row r="170" spans="1:14" s="8" customFormat="1" ht="22.8" hidden="1">
      <c r="A170" s="165">
        <v>3212</v>
      </c>
      <c r="B170" s="166" t="s">
        <v>68</v>
      </c>
      <c r="C170" s="131"/>
      <c r="D170" s="131"/>
      <c r="E170" s="131"/>
      <c r="F170" s="131"/>
      <c r="G170" s="131"/>
      <c r="H170" s="131"/>
      <c r="I170" s="131"/>
      <c r="J170" s="132"/>
      <c r="K170" s="131"/>
      <c r="L170" s="131"/>
      <c r="M170" s="167"/>
      <c r="N170" s="167"/>
    </row>
    <row r="171" spans="1:14" s="8" customFormat="1" hidden="1">
      <c r="A171" s="165">
        <v>3213</v>
      </c>
      <c r="B171" s="166" t="s">
        <v>70</v>
      </c>
      <c r="C171" s="131"/>
      <c r="D171" s="131"/>
      <c r="E171" s="131"/>
      <c r="F171" s="131"/>
      <c r="G171" s="131"/>
      <c r="H171" s="131"/>
      <c r="I171" s="131"/>
      <c r="J171" s="132"/>
      <c r="K171" s="131"/>
      <c r="L171" s="131"/>
      <c r="M171" s="167"/>
      <c r="N171" s="167"/>
    </row>
    <row r="172" spans="1:14" s="8" customFormat="1" hidden="1">
      <c r="A172" s="165">
        <v>3214</v>
      </c>
      <c r="B172" s="166" t="s">
        <v>72</v>
      </c>
      <c r="C172" s="131"/>
      <c r="D172" s="131"/>
      <c r="E172" s="131"/>
      <c r="F172" s="131"/>
      <c r="G172" s="131"/>
      <c r="H172" s="131"/>
      <c r="I172" s="131"/>
      <c r="J172" s="132"/>
      <c r="K172" s="131"/>
      <c r="L172" s="131"/>
      <c r="M172" s="167"/>
      <c r="N172" s="167"/>
    </row>
    <row r="173" spans="1:14" s="8" customFormat="1" hidden="1">
      <c r="A173" s="165">
        <v>3221</v>
      </c>
      <c r="B173" s="166" t="s">
        <v>46</v>
      </c>
      <c r="C173" s="131"/>
      <c r="D173" s="131"/>
      <c r="E173" s="131"/>
      <c r="F173" s="131"/>
      <c r="G173" s="131"/>
      <c r="H173" s="131"/>
      <c r="I173" s="131"/>
      <c r="J173" s="132"/>
      <c r="K173" s="131"/>
      <c r="L173" s="131"/>
      <c r="M173" s="167"/>
      <c r="N173" s="167"/>
    </row>
    <row r="174" spans="1:14" s="8" customFormat="1" hidden="1">
      <c r="A174" s="165">
        <v>3222</v>
      </c>
      <c r="B174" s="166" t="s">
        <v>47</v>
      </c>
      <c r="C174" s="131"/>
      <c r="D174" s="131"/>
      <c r="E174" s="131"/>
      <c r="F174" s="131"/>
      <c r="G174" s="131"/>
      <c r="H174" s="131"/>
      <c r="I174" s="131"/>
      <c r="J174" s="132"/>
      <c r="K174" s="131"/>
      <c r="L174" s="131"/>
      <c r="M174" s="167"/>
      <c r="N174" s="167"/>
    </row>
    <row r="175" spans="1:14" s="8" customFormat="1" hidden="1">
      <c r="A175" s="165">
        <v>3223</v>
      </c>
      <c r="B175" s="166" t="s">
        <v>77</v>
      </c>
      <c r="C175" s="131"/>
      <c r="D175" s="131"/>
      <c r="E175" s="131"/>
      <c r="F175" s="131"/>
      <c r="G175" s="131"/>
      <c r="H175" s="131"/>
      <c r="I175" s="131"/>
      <c r="J175" s="132"/>
      <c r="K175" s="131"/>
      <c r="L175" s="131"/>
      <c r="M175" s="167"/>
      <c r="N175" s="167"/>
    </row>
    <row r="176" spans="1:14" s="8" customFormat="1" ht="22.8" hidden="1">
      <c r="A176" s="165">
        <v>3224</v>
      </c>
      <c r="B176" s="166" t="s">
        <v>79</v>
      </c>
      <c r="C176" s="131"/>
      <c r="D176" s="131"/>
      <c r="E176" s="131"/>
      <c r="F176" s="131"/>
      <c r="G176" s="131"/>
      <c r="H176" s="131"/>
      <c r="I176" s="131"/>
      <c r="J176" s="132"/>
      <c r="K176" s="131"/>
      <c r="L176" s="131"/>
      <c r="M176" s="167"/>
      <c r="N176" s="167"/>
    </row>
    <row r="177" spans="1:14" hidden="1">
      <c r="A177" s="165">
        <v>3225</v>
      </c>
      <c r="B177" s="166" t="s">
        <v>81</v>
      </c>
      <c r="C177" s="129"/>
      <c r="D177" s="129"/>
      <c r="E177" s="129"/>
      <c r="F177" s="129"/>
      <c r="G177" s="129"/>
      <c r="H177" s="129"/>
      <c r="I177" s="129"/>
      <c r="J177" s="130"/>
      <c r="K177" s="129"/>
      <c r="L177" s="129"/>
      <c r="M177" s="171"/>
      <c r="N177" s="171"/>
    </row>
    <row r="178" spans="1:14" hidden="1">
      <c r="A178" s="165">
        <v>3227</v>
      </c>
      <c r="B178" s="166" t="s">
        <v>83</v>
      </c>
      <c r="C178" s="129"/>
      <c r="D178" s="129"/>
      <c r="E178" s="129"/>
      <c r="F178" s="129"/>
      <c r="G178" s="129"/>
      <c r="H178" s="129"/>
      <c r="I178" s="129"/>
      <c r="J178" s="130"/>
      <c r="K178" s="129"/>
      <c r="L178" s="129"/>
      <c r="M178" s="171"/>
      <c r="N178" s="171"/>
    </row>
    <row r="179" spans="1:14" s="8" customFormat="1" hidden="1">
      <c r="A179" s="165">
        <v>3231</v>
      </c>
      <c r="B179" s="166" t="s">
        <v>86</v>
      </c>
      <c r="C179" s="131"/>
      <c r="D179" s="131"/>
      <c r="E179" s="131"/>
      <c r="F179" s="131"/>
      <c r="G179" s="131"/>
      <c r="H179" s="131"/>
      <c r="I179" s="131"/>
      <c r="J179" s="132"/>
      <c r="K179" s="131"/>
      <c r="L179" s="131"/>
      <c r="M179" s="167"/>
      <c r="N179" s="167"/>
    </row>
    <row r="180" spans="1:14" s="8" customFormat="1" hidden="1">
      <c r="A180" s="165">
        <v>3232</v>
      </c>
      <c r="B180" s="166" t="s">
        <v>50</v>
      </c>
      <c r="C180" s="131"/>
      <c r="D180" s="131"/>
      <c r="E180" s="131"/>
      <c r="F180" s="131"/>
      <c r="G180" s="131"/>
      <c r="H180" s="131"/>
      <c r="I180" s="131"/>
      <c r="J180" s="132"/>
      <c r="K180" s="131"/>
      <c r="L180" s="131"/>
      <c r="M180" s="167"/>
      <c r="N180" s="167"/>
    </row>
    <row r="181" spans="1:14" s="8" customFormat="1" hidden="1">
      <c r="A181" s="165">
        <v>3233</v>
      </c>
      <c r="B181" s="166" t="s">
        <v>89</v>
      </c>
      <c r="C181" s="131"/>
      <c r="D181" s="131"/>
      <c r="E181" s="131"/>
      <c r="F181" s="131"/>
      <c r="G181" s="131"/>
      <c r="H181" s="131"/>
      <c r="I181" s="131"/>
      <c r="J181" s="132"/>
      <c r="K181" s="131"/>
      <c r="L181" s="131"/>
      <c r="M181" s="167"/>
      <c r="N181" s="167"/>
    </row>
    <row r="182" spans="1:14" s="8" customFormat="1" hidden="1">
      <c r="A182" s="165">
        <v>3234</v>
      </c>
      <c r="B182" s="166" t="s">
        <v>91</v>
      </c>
      <c r="C182" s="131"/>
      <c r="D182" s="131"/>
      <c r="E182" s="131"/>
      <c r="F182" s="131"/>
      <c r="G182" s="131"/>
      <c r="H182" s="131"/>
      <c r="I182" s="131"/>
      <c r="J182" s="132"/>
      <c r="K182" s="131"/>
      <c r="L182" s="131"/>
      <c r="M182" s="167"/>
      <c r="N182" s="167"/>
    </row>
    <row r="183" spans="1:14" s="8" customFormat="1" hidden="1">
      <c r="A183" s="165">
        <v>3235</v>
      </c>
      <c r="B183" s="166" t="s">
        <v>93</v>
      </c>
      <c r="C183" s="131"/>
      <c r="D183" s="131"/>
      <c r="E183" s="131"/>
      <c r="F183" s="131"/>
      <c r="G183" s="131"/>
      <c r="H183" s="131"/>
      <c r="I183" s="131"/>
      <c r="J183" s="132"/>
      <c r="K183" s="131"/>
      <c r="L183" s="131"/>
      <c r="M183" s="167"/>
      <c r="N183" s="167"/>
    </row>
    <row r="184" spans="1:14" s="8" customFormat="1" hidden="1">
      <c r="A184" s="165">
        <v>3236</v>
      </c>
      <c r="B184" s="166" t="s">
        <v>95</v>
      </c>
      <c r="C184" s="131"/>
      <c r="D184" s="131"/>
      <c r="E184" s="131"/>
      <c r="F184" s="131"/>
      <c r="G184" s="131"/>
      <c r="H184" s="131"/>
      <c r="I184" s="131"/>
      <c r="J184" s="132"/>
      <c r="K184" s="131"/>
      <c r="L184" s="131"/>
      <c r="M184" s="167"/>
      <c r="N184" s="167"/>
    </row>
    <row r="185" spans="1:14" s="8" customFormat="1" hidden="1">
      <c r="A185" s="165">
        <v>3237</v>
      </c>
      <c r="B185" s="166" t="s">
        <v>97</v>
      </c>
      <c r="C185" s="131"/>
      <c r="D185" s="131"/>
      <c r="E185" s="131"/>
      <c r="F185" s="131"/>
      <c r="G185" s="131"/>
      <c r="H185" s="131"/>
      <c r="I185" s="131"/>
      <c r="J185" s="132"/>
      <c r="K185" s="131"/>
      <c r="L185" s="131"/>
      <c r="M185" s="167"/>
      <c r="N185" s="167"/>
    </row>
    <row r="186" spans="1:14" s="8" customFormat="1" hidden="1">
      <c r="A186" s="165">
        <v>3238</v>
      </c>
      <c r="B186" s="166" t="s">
        <v>99</v>
      </c>
      <c r="C186" s="131"/>
      <c r="D186" s="131"/>
      <c r="E186" s="131"/>
      <c r="F186" s="131"/>
      <c r="G186" s="131"/>
      <c r="H186" s="131"/>
      <c r="I186" s="131"/>
      <c r="J186" s="132"/>
      <c r="K186" s="131"/>
      <c r="L186" s="131"/>
      <c r="M186" s="167"/>
      <c r="N186" s="167"/>
    </row>
    <row r="187" spans="1:14" hidden="1">
      <c r="A187" s="165">
        <v>3239</v>
      </c>
      <c r="B187" s="166" t="s">
        <v>101</v>
      </c>
      <c r="C187" s="129"/>
      <c r="D187" s="129"/>
      <c r="E187" s="129"/>
      <c r="F187" s="129"/>
      <c r="G187" s="129"/>
      <c r="H187" s="129"/>
      <c r="I187" s="129"/>
      <c r="J187" s="130"/>
      <c r="K187" s="129"/>
      <c r="L187" s="129"/>
      <c r="M187" s="171"/>
      <c r="N187" s="171"/>
    </row>
    <row r="188" spans="1:14" s="8" customFormat="1" ht="22.8" hidden="1">
      <c r="A188" s="165">
        <v>3241</v>
      </c>
      <c r="B188" s="166" t="s">
        <v>103</v>
      </c>
      <c r="C188" s="131"/>
      <c r="D188" s="131"/>
      <c r="E188" s="131"/>
      <c r="F188" s="131"/>
      <c r="G188" s="131"/>
      <c r="H188" s="131"/>
      <c r="I188" s="131"/>
      <c r="J188" s="132"/>
      <c r="K188" s="131"/>
      <c r="L188" s="131"/>
      <c r="M188" s="167"/>
      <c r="N188" s="167"/>
    </row>
    <row r="189" spans="1:14" s="8" customFormat="1" hidden="1">
      <c r="A189" s="165">
        <v>3291</v>
      </c>
      <c r="B189" s="220" t="s">
        <v>107</v>
      </c>
      <c r="C189" s="131"/>
      <c r="D189" s="131"/>
      <c r="E189" s="131"/>
      <c r="F189" s="131"/>
      <c r="G189" s="131"/>
      <c r="H189" s="131"/>
      <c r="I189" s="131"/>
      <c r="J189" s="132"/>
      <c r="K189" s="131"/>
      <c r="L189" s="131"/>
      <c r="M189" s="167"/>
      <c r="N189" s="167"/>
    </row>
    <row r="190" spans="1:14" s="8" customFormat="1" hidden="1">
      <c r="A190" s="165">
        <v>3292</v>
      </c>
      <c r="B190" s="166" t="s">
        <v>109</v>
      </c>
      <c r="C190" s="131"/>
      <c r="D190" s="131"/>
      <c r="E190" s="131"/>
      <c r="F190" s="131"/>
      <c r="G190" s="131"/>
      <c r="H190" s="131"/>
      <c r="I190" s="131"/>
      <c r="J190" s="132"/>
      <c r="K190" s="131"/>
      <c r="L190" s="131"/>
      <c r="M190" s="167"/>
      <c r="N190" s="167"/>
    </row>
    <row r="191" spans="1:14" s="8" customFormat="1" hidden="1">
      <c r="A191" s="165">
        <v>3293</v>
      </c>
      <c r="B191" s="166" t="s">
        <v>111</v>
      </c>
      <c r="C191" s="131"/>
      <c r="D191" s="131"/>
      <c r="E191" s="131"/>
      <c r="F191" s="131"/>
      <c r="G191" s="131"/>
      <c r="H191" s="131"/>
      <c r="I191" s="131"/>
      <c r="J191" s="132"/>
      <c r="K191" s="131"/>
      <c r="L191" s="131"/>
      <c r="M191" s="167"/>
      <c r="N191" s="167"/>
    </row>
    <row r="192" spans="1:14" s="8" customFormat="1" hidden="1">
      <c r="A192" s="165">
        <v>3294</v>
      </c>
      <c r="B192" s="166" t="s">
        <v>339</v>
      </c>
      <c r="C192" s="131"/>
      <c r="D192" s="131"/>
      <c r="E192" s="131"/>
      <c r="F192" s="131"/>
      <c r="G192" s="131"/>
      <c r="H192" s="131"/>
      <c r="I192" s="131"/>
      <c r="J192" s="132"/>
      <c r="K192" s="131"/>
      <c r="L192" s="131"/>
      <c r="M192" s="167"/>
      <c r="N192" s="167"/>
    </row>
    <row r="193" spans="1:14" s="8" customFormat="1" hidden="1">
      <c r="A193" s="165">
        <v>3295</v>
      </c>
      <c r="B193" s="166" t="s">
        <v>115</v>
      </c>
      <c r="C193" s="131"/>
      <c r="D193" s="131"/>
      <c r="E193" s="131"/>
      <c r="F193" s="131"/>
      <c r="G193" s="131"/>
      <c r="H193" s="131"/>
      <c r="I193" s="131"/>
      <c r="J193" s="132"/>
      <c r="K193" s="131"/>
      <c r="L193" s="131"/>
      <c r="M193" s="167"/>
      <c r="N193" s="167"/>
    </row>
    <row r="194" spans="1:14" s="8" customFormat="1" hidden="1">
      <c r="A194" s="165">
        <v>3299</v>
      </c>
      <c r="B194" s="166" t="s">
        <v>340</v>
      </c>
      <c r="C194" s="131"/>
      <c r="D194" s="131"/>
      <c r="E194" s="131"/>
      <c r="F194" s="131"/>
      <c r="G194" s="131"/>
      <c r="H194" s="131"/>
      <c r="I194" s="131"/>
      <c r="J194" s="132"/>
      <c r="K194" s="131"/>
      <c r="L194" s="131"/>
      <c r="M194" s="167"/>
      <c r="N194" s="167"/>
    </row>
    <row r="195" spans="1:14" hidden="1">
      <c r="A195" s="127"/>
      <c r="B195" s="128"/>
      <c r="C195" s="129"/>
      <c r="D195" s="129"/>
      <c r="E195" s="129"/>
      <c r="F195" s="129"/>
      <c r="G195" s="129"/>
      <c r="H195" s="129"/>
      <c r="I195" s="129"/>
      <c r="J195" s="130"/>
      <c r="K195" s="129"/>
      <c r="L195" s="129"/>
      <c r="M195" s="171"/>
      <c r="N195" s="171"/>
    </row>
    <row r="196" spans="1:14" s="8" customFormat="1" ht="25.5" hidden="1" customHeight="1">
      <c r="A196" s="216" t="s">
        <v>38</v>
      </c>
      <c r="B196" s="210" t="s">
        <v>347</v>
      </c>
      <c r="C196" s="133"/>
      <c r="D196" s="133"/>
      <c r="E196" s="133"/>
      <c r="F196" s="133"/>
      <c r="G196" s="133"/>
      <c r="H196" s="133"/>
      <c r="I196" s="133"/>
      <c r="J196" s="132"/>
      <c r="K196" s="133"/>
      <c r="L196" s="133"/>
      <c r="M196" s="170"/>
      <c r="N196" s="170"/>
    </row>
    <row r="197" spans="1:14" s="8" customFormat="1" hidden="1">
      <c r="A197" s="127">
        <v>3</v>
      </c>
      <c r="B197" s="134" t="s">
        <v>335</v>
      </c>
      <c r="C197" s="131"/>
      <c r="D197" s="131"/>
      <c r="E197" s="131"/>
      <c r="F197" s="131"/>
      <c r="G197" s="131"/>
      <c r="H197" s="131"/>
      <c r="I197" s="131"/>
      <c r="J197" s="132"/>
      <c r="K197" s="131"/>
      <c r="L197" s="131"/>
      <c r="M197" s="167"/>
      <c r="N197" s="167"/>
    </row>
    <row r="198" spans="1:14" s="65" customFormat="1" hidden="1">
      <c r="A198" s="135">
        <v>32</v>
      </c>
      <c r="B198" s="136" t="s">
        <v>25</v>
      </c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69"/>
      <c r="N198" s="169"/>
    </row>
    <row r="199" spans="1:14" s="8" customFormat="1" hidden="1">
      <c r="A199" s="165">
        <v>3211</v>
      </c>
      <c r="B199" s="166" t="s">
        <v>66</v>
      </c>
      <c r="C199" s="131"/>
      <c r="D199" s="131"/>
      <c r="E199" s="131"/>
      <c r="F199" s="131"/>
      <c r="G199" s="131"/>
      <c r="H199" s="131"/>
      <c r="I199" s="131"/>
      <c r="J199" s="132"/>
      <c r="K199" s="131"/>
      <c r="L199" s="131"/>
      <c r="M199" s="167"/>
      <c r="N199" s="167"/>
    </row>
    <row r="200" spans="1:14" s="8" customFormat="1" ht="22.8" hidden="1">
      <c r="A200" s="165">
        <v>3212</v>
      </c>
      <c r="B200" s="166" t="s">
        <v>68</v>
      </c>
      <c r="C200" s="131"/>
      <c r="D200" s="131"/>
      <c r="E200" s="131"/>
      <c r="F200" s="131"/>
      <c r="G200" s="131"/>
      <c r="H200" s="131"/>
      <c r="I200" s="131"/>
      <c r="J200" s="132"/>
      <c r="K200" s="131"/>
      <c r="L200" s="131"/>
      <c r="M200" s="167"/>
      <c r="N200" s="167"/>
    </row>
    <row r="201" spans="1:14" s="8" customFormat="1" hidden="1">
      <c r="A201" s="165">
        <v>3213</v>
      </c>
      <c r="B201" s="166" t="s">
        <v>70</v>
      </c>
      <c r="C201" s="131"/>
      <c r="D201" s="131"/>
      <c r="E201" s="131"/>
      <c r="F201" s="131"/>
      <c r="G201" s="131"/>
      <c r="H201" s="131"/>
      <c r="I201" s="131"/>
      <c r="J201" s="132"/>
      <c r="K201" s="131"/>
      <c r="L201" s="131"/>
      <c r="M201" s="167"/>
      <c r="N201" s="167"/>
    </row>
    <row r="202" spans="1:14" s="8" customFormat="1" hidden="1">
      <c r="A202" s="165">
        <v>3214</v>
      </c>
      <c r="B202" s="166" t="s">
        <v>72</v>
      </c>
      <c r="C202" s="131"/>
      <c r="D202" s="131"/>
      <c r="E202" s="131"/>
      <c r="F202" s="131"/>
      <c r="G202" s="131"/>
      <c r="H202" s="131"/>
      <c r="I202" s="131"/>
      <c r="J202" s="132"/>
      <c r="K202" s="131"/>
      <c r="L202" s="131"/>
      <c r="M202" s="167"/>
      <c r="N202" s="167"/>
    </row>
    <row r="203" spans="1:14" s="8" customFormat="1" hidden="1">
      <c r="A203" s="165">
        <v>3221</v>
      </c>
      <c r="B203" s="166" t="s">
        <v>46</v>
      </c>
      <c r="C203" s="131"/>
      <c r="D203" s="131"/>
      <c r="E203" s="131"/>
      <c r="F203" s="131"/>
      <c r="G203" s="131"/>
      <c r="H203" s="131"/>
      <c r="I203" s="131"/>
      <c r="J203" s="132"/>
      <c r="K203" s="131"/>
      <c r="L203" s="131"/>
      <c r="M203" s="167"/>
      <c r="N203" s="167"/>
    </row>
    <row r="204" spans="1:14" s="8" customFormat="1" hidden="1">
      <c r="A204" s="165">
        <v>3222</v>
      </c>
      <c r="B204" s="166" t="s">
        <v>47</v>
      </c>
      <c r="C204" s="131"/>
      <c r="D204" s="131"/>
      <c r="E204" s="131"/>
      <c r="F204" s="131"/>
      <c r="G204" s="131"/>
      <c r="H204" s="131"/>
      <c r="I204" s="131"/>
      <c r="J204" s="132"/>
      <c r="K204" s="131"/>
      <c r="L204" s="131"/>
      <c r="M204" s="167"/>
      <c r="N204" s="167"/>
    </row>
    <row r="205" spans="1:14" s="8" customFormat="1" hidden="1">
      <c r="A205" s="165">
        <v>3223</v>
      </c>
      <c r="B205" s="166" t="s">
        <v>77</v>
      </c>
      <c r="C205" s="131"/>
      <c r="D205" s="131"/>
      <c r="E205" s="131"/>
      <c r="F205" s="131"/>
      <c r="G205" s="131"/>
      <c r="H205" s="131"/>
      <c r="I205" s="131"/>
      <c r="J205" s="132"/>
      <c r="K205" s="131"/>
      <c r="L205" s="131"/>
      <c r="M205" s="167"/>
      <c r="N205" s="167"/>
    </row>
    <row r="206" spans="1:14" s="8" customFormat="1" ht="22.8" hidden="1">
      <c r="A206" s="165">
        <v>3224</v>
      </c>
      <c r="B206" s="166" t="s">
        <v>79</v>
      </c>
      <c r="C206" s="131"/>
      <c r="D206" s="131"/>
      <c r="E206" s="131"/>
      <c r="F206" s="131"/>
      <c r="G206" s="131"/>
      <c r="H206" s="131"/>
      <c r="I206" s="131"/>
      <c r="J206" s="132"/>
      <c r="K206" s="131"/>
      <c r="L206" s="131"/>
      <c r="M206" s="167"/>
      <c r="N206" s="167"/>
    </row>
    <row r="207" spans="1:14" hidden="1">
      <c r="A207" s="165">
        <v>3225</v>
      </c>
      <c r="B207" s="166" t="s">
        <v>81</v>
      </c>
      <c r="C207" s="129"/>
      <c r="D207" s="129"/>
      <c r="E207" s="129"/>
      <c r="F207" s="129"/>
      <c r="G207" s="129"/>
      <c r="H207" s="129"/>
      <c r="I207" s="129"/>
      <c r="J207" s="130"/>
      <c r="K207" s="129"/>
      <c r="L207" s="129"/>
      <c r="M207" s="171"/>
      <c r="N207" s="171"/>
    </row>
    <row r="208" spans="1:14" hidden="1">
      <c r="A208" s="165">
        <v>3227</v>
      </c>
      <c r="B208" s="166" t="s">
        <v>83</v>
      </c>
      <c r="C208" s="129"/>
      <c r="D208" s="129"/>
      <c r="E208" s="129"/>
      <c r="F208" s="129"/>
      <c r="G208" s="129"/>
      <c r="H208" s="129"/>
      <c r="I208" s="129"/>
      <c r="J208" s="130"/>
      <c r="K208" s="129"/>
      <c r="L208" s="129"/>
      <c r="M208" s="171"/>
      <c r="N208" s="171"/>
    </row>
    <row r="209" spans="1:14" s="8" customFormat="1" hidden="1">
      <c r="A209" s="165">
        <v>3231</v>
      </c>
      <c r="B209" s="166" t="s">
        <v>86</v>
      </c>
      <c r="C209" s="131"/>
      <c r="D209" s="131"/>
      <c r="E209" s="131"/>
      <c r="F209" s="131"/>
      <c r="G209" s="131"/>
      <c r="H209" s="131"/>
      <c r="I209" s="131"/>
      <c r="J209" s="132"/>
      <c r="K209" s="131"/>
      <c r="L209" s="131"/>
      <c r="M209" s="167"/>
      <c r="N209" s="167"/>
    </row>
    <row r="210" spans="1:14" s="8" customFormat="1" hidden="1">
      <c r="A210" s="165">
        <v>3232</v>
      </c>
      <c r="B210" s="166" t="s">
        <v>50</v>
      </c>
      <c r="C210" s="131"/>
      <c r="D210" s="131"/>
      <c r="E210" s="131"/>
      <c r="F210" s="131"/>
      <c r="G210" s="131"/>
      <c r="H210" s="131"/>
      <c r="I210" s="131"/>
      <c r="J210" s="132"/>
      <c r="K210" s="131"/>
      <c r="L210" s="131"/>
      <c r="M210" s="167"/>
      <c r="N210" s="167"/>
    </row>
    <row r="211" spans="1:14" s="8" customFormat="1" hidden="1">
      <c r="A211" s="165">
        <v>3233</v>
      </c>
      <c r="B211" s="166" t="s">
        <v>89</v>
      </c>
      <c r="C211" s="131"/>
      <c r="D211" s="131"/>
      <c r="E211" s="131"/>
      <c r="F211" s="131"/>
      <c r="G211" s="131"/>
      <c r="H211" s="131"/>
      <c r="I211" s="131"/>
      <c r="J211" s="132"/>
      <c r="K211" s="131"/>
      <c r="L211" s="131"/>
      <c r="M211" s="167"/>
      <c r="N211" s="167"/>
    </row>
    <row r="212" spans="1:14" s="8" customFormat="1" hidden="1">
      <c r="A212" s="165">
        <v>3234</v>
      </c>
      <c r="B212" s="166" t="s">
        <v>91</v>
      </c>
      <c r="C212" s="131"/>
      <c r="D212" s="131"/>
      <c r="E212" s="131"/>
      <c r="F212" s="131"/>
      <c r="G212" s="131"/>
      <c r="H212" s="131"/>
      <c r="I212" s="131"/>
      <c r="J212" s="132"/>
      <c r="K212" s="131"/>
      <c r="L212" s="131"/>
      <c r="M212" s="167"/>
      <c r="N212" s="167"/>
    </row>
    <row r="213" spans="1:14" s="8" customFormat="1" hidden="1">
      <c r="A213" s="165">
        <v>3235</v>
      </c>
      <c r="B213" s="166" t="s">
        <v>93</v>
      </c>
      <c r="C213" s="131"/>
      <c r="D213" s="131"/>
      <c r="E213" s="131"/>
      <c r="F213" s="131"/>
      <c r="G213" s="131"/>
      <c r="H213" s="131"/>
      <c r="I213" s="131"/>
      <c r="J213" s="132"/>
      <c r="K213" s="131"/>
      <c r="L213" s="131"/>
      <c r="M213" s="167"/>
      <c r="N213" s="167"/>
    </row>
    <row r="214" spans="1:14" s="8" customFormat="1" hidden="1">
      <c r="A214" s="165">
        <v>3236</v>
      </c>
      <c r="B214" s="166" t="s">
        <v>95</v>
      </c>
      <c r="C214" s="131"/>
      <c r="D214" s="131"/>
      <c r="E214" s="131"/>
      <c r="F214" s="131"/>
      <c r="G214" s="131"/>
      <c r="H214" s="131"/>
      <c r="I214" s="131"/>
      <c r="J214" s="132"/>
      <c r="K214" s="131"/>
      <c r="L214" s="131"/>
      <c r="M214" s="167"/>
      <c r="N214" s="167"/>
    </row>
    <row r="215" spans="1:14" s="8" customFormat="1" hidden="1">
      <c r="A215" s="165">
        <v>3237</v>
      </c>
      <c r="B215" s="166" t="s">
        <v>97</v>
      </c>
      <c r="C215" s="131"/>
      <c r="D215" s="131"/>
      <c r="E215" s="131"/>
      <c r="F215" s="131"/>
      <c r="G215" s="131"/>
      <c r="H215" s="131"/>
      <c r="I215" s="131"/>
      <c r="J215" s="132"/>
      <c r="K215" s="131"/>
      <c r="L215" s="131"/>
      <c r="M215" s="167"/>
      <c r="N215" s="167"/>
    </row>
    <row r="216" spans="1:14" s="8" customFormat="1" hidden="1">
      <c r="A216" s="165">
        <v>3238</v>
      </c>
      <c r="B216" s="166" t="s">
        <v>99</v>
      </c>
      <c r="C216" s="131"/>
      <c r="D216" s="131"/>
      <c r="E216" s="131"/>
      <c r="F216" s="131"/>
      <c r="G216" s="131"/>
      <c r="H216" s="131"/>
      <c r="I216" s="131"/>
      <c r="J216" s="132"/>
      <c r="K216" s="131"/>
      <c r="L216" s="131"/>
      <c r="M216" s="167"/>
      <c r="N216" s="167"/>
    </row>
    <row r="217" spans="1:14" hidden="1">
      <c r="A217" s="165">
        <v>3239</v>
      </c>
      <c r="B217" s="166" t="s">
        <v>101</v>
      </c>
      <c r="C217" s="129"/>
      <c r="D217" s="129"/>
      <c r="E217" s="129"/>
      <c r="F217" s="129"/>
      <c r="G217" s="129"/>
      <c r="H217" s="129"/>
      <c r="I217" s="129"/>
      <c r="J217" s="130"/>
      <c r="K217" s="129"/>
      <c r="L217" s="129"/>
      <c r="M217" s="171"/>
      <c r="N217" s="171"/>
    </row>
    <row r="218" spans="1:14" s="8" customFormat="1" ht="22.8" hidden="1">
      <c r="A218" s="165">
        <v>3241</v>
      </c>
      <c r="B218" s="166" t="s">
        <v>103</v>
      </c>
      <c r="C218" s="131"/>
      <c r="D218" s="131"/>
      <c r="E218" s="131"/>
      <c r="F218" s="131"/>
      <c r="G218" s="131"/>
      <c r="H218" s="131"/>
      <c r="I218" s="131"/>
      <c r="J218" s="132"/>
      <c r="K218" s="131"/>
      <c r="L218" s="131"/>
      <c r="M218" s="167"/>
      <c r="N218" s="167"/>
    </row>
    <row r="219" spans="1:14" s="8" customFormat="1" hidden="1">
      <c r="A219" s="165">
        <v>3291</v>
      </c>
      <c r="B219" s="220" t="s">
        <v>107</v>
      </c>
      <c r="C219" s="131"/>
      <c r="D219" s="131"/>
      <c r="E219" s="131"/>
      <c r="F219" s="131"/>
      <c r="G219" s="131"/>
      <c r="H219" s="131"/>
      <c r="I219" s="131"/>
      <c r="J219" s="132"/>
      <c r="K219" s="131"/>
      <c r="L219" s="131"/>
      <c r="M219" s="167"/>
      <c r="N219" s="167"/>
    </row>
    <row r="220" spans="1:14" s="8" customFormat="1" hidden="1">
      <c r="A220" s="165">
        <v>3292</v>
      </c>
      <c r="B220" s="166" t="s">
        <v>109</v>
      </c>
      <c r="C220" s="131"/>
      <c r="D220" s="131"/>
      <c r="E220" s="131"/>
      <c r="F220" s="131"/>
      <c r="G220" s="131"/>
      <c r="H220" s="131"/>
      <c r="I220" s="131"/>
      <c r="J220" s="132"/>
      <c r="K220" s="131"/>
      <c r="L220" s="131"/>
      <c r="M220" s="167"/>
      <c r="N220" s="167"/>
    </row>
    <row r="221" spans="1:14" s="8" customFormat="1" hidden="1">
      <c r="A221" s="165">
        <v>3293</v>
      </c>
      <c r="B221" s="166" t="s">
        <v>111</v>
      </c>
      <c r="C221" s="131"/>
      <c r="D221" s="131"/>
      <c r="E221" s="131"/>
      <c r="F221" s="131"/>
      <c r="G221" s="131"/>
      <c r="H221" s="131"/>
      <c r="I221" s="131"/>
      <c r="J221" s="132"/>
      <c r="K221" s="131"/>
      <c r="L221" s="131"/>
      <c r="M221" s="167"/>
      <c r="N221" s="167"/>
    </row>
    <row r="222" spans="1:14" s="8" customFormat="1" hidden="1">
      <c r="A222" s="165">
        <v>3294</v>
      </c>
      <c r="B222" s="166" t="s">
        <v>339</v>
      </c>
      <c r="C222" s="131"/>
      <c r="D222" s="131"/>
      <c r="E222" s="131"/>
      <c r="F222" s="131"/>
      <c r="G222" s="131"/>
      <c r="H222" s="131"/>
      <c r="I222" s="131"/>
      <c r="J222" s="132"/>
      <c r="K222" s="131"/>
      <c r="L222" s="131"/>
      <c r="M222" s="167"/>
      <c r="N222" s="167"/>
    </row>
    <row r="223" spans="1:14" s="8" customFormat="1" hidden="1">
      <c r="A223" s="165">
        <v>3295</v>
      </c>
      <c r="B223" s="166" t="s">
        <v>115</v>
      </c>
      <c r="C223" s="131"/>
      <c r="D223" s="131"/>
      <c r="E223" s="131"/>
      <c r="F223" s="131"/>
      <c r="G223" s="131"/>
      <c r="H223" s="131"/>
      <c r="I223" s="131"/>
      <c r="J223" s="132"/>
      <c r="K223" s="131"/>
      <c r="L223" s="131"/>
      <c r="M223" s="167"/>
      <c r="N223" s="167"/>
    </row>
    <row r="224" spans="1:14" s="8" customFormat="1" hidden="1">
      <c r="A224" s="165">
        <v>3299</v>
      </c>
      <c r="B224" s="166" t="s">
        <v>340</v>
      </c>
      <c r="C224" s="131"/>
      <c r="D224" s="131"/>
      <c r="E224" s="131"/>
      <c r="F224" s="131"/>
      <c r="G224" s="131"/>
      <c r="H224" s="131"/>
      <c r="I224" s="131"/>
      <c r="J224" s="132"/>
      <c r="K224" s="131"/>
      <c r="L224" s="131"/>
      <c r="M224" s="167"/>
      <c r="N224" s="167"/>
    </row>
    <row r="225" spans="1:14" hidden="1">
      <c r="A225" s="127"/>
      <c r="B225" s="128"/>
      <c r="C225" s="129"/>
      <c r="D225" s="129"/>
      <c r="E225" s="129"/>
      <c r="F225" s="129"/>
      <c r="G225" s="129"/>
      <c r="H225" s="129"/>
      <c r="I225" s="129"/>
      <c r="J225" s="130"/>
      <c r="K225" s="129"/>
      <c r="L225" s="129"/>
      <c r="M225" s="171"/>
      <c r="N225" s="171"/>
    </row>
    <row r="226" spans="1:14" hidden="1">
      <c r="A226" s="127"/>
      <c r="B226" s="128"/>
      <c r="C226" s="129"/>
      <c r="D226" s="129"/>
      <c r="E226" s="129"/>
      <c r="F226" s="129"/>
      <c r="G226" s="129"/>
      <c r="H226" s="129"/>
      <c r="I226" s="129"/>
      <c r="J226" s="130"/>
      <c r="K226" s="129"/>
      <c r="L226" s="129"/>
      <c r="M226" s="171"/>
      <c r="N226" s="171"/>
    </row>
    <row r="227" spans="1:14" s="8" customFormat="1" ht="19.5" hidden="1" customHeight="1">
      <c r="A227" s="216" t="s">
        <v>38</v>
      </c>
      <c r="B227" s="210" t="s">
        <v>345</v>
      </c>
      <c r="C227" s="133"/>
      <c r="D227" s="133"/>
      <c r="E227" s="133"/>
      <c r="F227" s="133"/>
      <c r="G227" s="133"/>
      <c r="H227" s="133"/>
      <c r="I227" s="133"/>
      <c r="J227" s="132"/>
      <c r="K227" s="133"/>
      <c r="L227" s="133"/>
      <c r="M227" s="170"/>
      <c r="N227" s="170"/>
    </row>
    <row r="228" spans="1:14" s="8" customFormat="1" hidden="1">
      <c r="A228" s="127">
        <v>3</v>
      </c>
      <c r="B228" s="134" t="s">
        <v>335</v>
      </c>
      <c r="C228" s="131"/>
      <c r="D228" s="131"/>
      <c r="E228" s="131"/>
      <c r="F228" s="131"/>
      <c r="G228" s="131"/>
      <c r="H228" s="131"/>
      <c r="I228" s="131"/>
      <c r="J228" s="132"/>
      <c r="K228" s="131"/>
      <c r="L228" s="131"/>
      <c r="M228" s="167"/>
      <c r="N228" s="167"/>
    </row>
    <row r="229" spans="1:14" s="65" customFormat="1" hidden="1">
      <c r="A229" s="135">
        <v>31</v>
      </c>
      <c r="B229" s="136" t="s">
        <v>21</v>
      </c>
      <c r="C229" s="132"/>
      <c r="D229" s="132"/>
      <c r="E229" s="132"/>
      <c r="F229" s="132"/>
      <c r="G229" s="132"/>
      <c r="H229" s="132"/>
      <c r="I229" s="132"/>
      <c r="J229" s="132"/>
      <c r="K229" s="132"/>
      <c r="L229" s="132"/>
      <c r="M229" s="169"/>
      <c r="N229" s="169"/>
    </row>
    <row r="230" spans="1:14" hidden="1">
      <c r="A230" s="137">
        <v>3111</v>
      </c>
      <c r="B230" s="128" t="s">
        <v>336</v>
      </c>
      <c r="C230" s="129"/>
      <c r="D230" s="129"/>
      <c r="E230" s="129"/>
      <c r="F230" s="129"/>
      <c r="G230" s="129"/>
      <c r="H230" s="129"/>
      <c r="I230" s="129"/>
      <c r="J230" s="130"/>
      <c r="K230" s="129"/>
      <c r="L230" s="129"/>
      <c r="M230" s="171"/>
      <c r="N230" s="171"/>
    </row>
    <row r="231" spans="1:14" hidden="1">
      <c r="A231" s="137">
        <v>3113</v>
      </c>
      <c r="B231" s="128" t="s">
        <v>57</v>
      </c>
      <c r="C231" s="129"/>
      <c r="D231" s="129"/>
      <c r="E231" s="129"/>
      <c r="F231" s="129"/>
      <c r="G231" s="129"/>
      <c r="H231" s="129"/>
      <c r="I231" s="129"/>
      <c r="J231" s="130"/>
      <c r="K231" s="129"/>
      <c r="L231" s="129"/>
      <c r="M231" s="171"/>
      <c r="N231" s="171"/>
    </row>
    <row r="232" spans="1:14" hidden="1">
      <c r="A232" s="137">
        <v>3114</v>
      </c>
      <c r="B232" s="128" t="s">
        <v>59</v>
      </c>
      <c r="C232" s="129"/>
      <c r="D232" s="129"/>
      <c r="E232" s="129"/>
      <c r="F232" s="129"/>
      <c r="G232" s="129"/>
      <c r="H232" s="129"/>
      <c r="I232" s="129"/>
      <c r="J232" s="130"/>
      <c r="K232" s="129"/>
      <c r="L232" s="129"/>
      <c r="M232" s="171"/>
      <c r="N232" s="171"/>
    </row>
    <row r="233" spans="1:14" hidden="1">
      <c r="A233" s="137">
        <v>3121</v>
      </c>
      <c r="B233" s="128" t="s">
        <v>23</v>
      </c>
      <c r="C233" s="129"/>
      <c r="D233" s="129"/>
      <c r="E233" s="129"/>
      <c r="F233" s="129"/>
      <c r="G233" s="129"/>
      <c r="H233" s="129"/>
      <c r="I233" s="129"/>
      <c r="J233" s="130"/>
      <c r="K233" s="129"/>
      <c r="L233" s="129"/>
      <c r="M233" s="171"/>
      <c r="N233" s="171"/>
    </row>
    <row r="234" spans="1:14" hidden="1">
      <c r="A234" s="137">
        <v>3131</v>
      </c>
      <c r="B234" s="128" t="s">
        <v>337</v>
      </c>
      <c r="C234" s="129"/>
      <c r="D234" s="129"/>
      <c r="E234" s="129"/>
      <c r="F234" s="129"/>
      <c r="G234" s="129"/>
      <c r="H234" s="129"/>
      <c r="I234" s="129"/>
      <c r="J234" s="130"/>
      <c r="K234" s="129"/>
      <c r="L234" s="129"/>
      <c r="M234" s="171"/>
      <c r="N234" s="171"/>
    </row>
    <row r="235" spans="1:14" ht="26.4" hidden="1">
      <c r="A235" s="137">
        <v>3132</v>
      </c>
      <c r="B235" s="128" t="s">
        <v>44</v>
      </c>
      <c r="C235" s="129"/>
      <c r="D235" s="129"/>
      <c r="E235" s="129"/>
      <c r="F235" s="129"/>
      <c r="G235" s="129"/>
      <c r="H235" s="129"/>
      <c r="I235" s="129"/>
      <c r="J235" s="130"/>
      <c r="K235" s="129"/>
      <c r="L235" s="129"/>
      <c r="M235" s="171"/>
      <c r="N235" s="171"/>
    </row>
    <row r="236" spans="1:14" ht="22.8" hidden="1">
      <c r="A236" s="165">
        <v>3133</v>
      </c>
      <c r="B236" s="166" t="s">
        <v>45</v>
      </c>
      <c r="C236" s="129"/>
      <c r="D236" s="129"/>
      <c r="E236" s="129"/>
      <c r="F236" s="129"/>
      <c r="G236" s="129"/>
      <c r="H236" s="129"/>
      <c r="I236" s="129"/>
      <c r="J236" s="130"/>
      <c r="K236" s="129"/>
      <c r="L236" s="129"/>
      <c r="M236" s="171"/>
      <c r="N236" s="171"/>
    </row>
    <row r="237" spans="1:14" hidden="1">
      <c r="A237" s="127"/>
      <c r="B237" s="128"/>
      <c r="C237" s="129"/>
      <c r="D237" s="129"/>
      <c r="E237" s="129"/>
      <c r="F237" s="129"/>
      <c r="G237" s="129"/>
      <c r="H237" s="129"/>
      <c r="I237" s="129"/>
      <c r="J237" s="130"/>
      <c r="K237" s="129"/>
      <c r="L237" s="129"/>
      <c r="M237" s="171"/>
      <c r="N237" s="171"/>
    </row>
    <row r="238" spans="1:14" s="21" customFormat="1" ht="26.4">
      <c r="A238" s="205" t="s">
        <v>360</v>
      </c>
      <c r="B238" s="221" t="s">
        <v>346</v>
      </c>
      <c r="C238" s="207">
        <f>C239</f>
        <v>34800</v>
      </c>
      <c r="D238" s="207">
        <f>D239</f>
        <v>34100</v>
      </c>
      <c r="E238" s="207">
        <f>E239</f>
        <v>68900</v>
      </c>
      <c r="F238" s="207">
        <f t="shared" ref="F238:N238" si="58">F239</f>
        <v>10000</v>
      </c>
      <c r="G238" s="207">
        <f t="shared" si="58"/>
        <v>0</v>
      </c>
      <c r="H238" s="207">
        <f t="shared" si="58"/>
        <v>58900</v>
      </c>
      <c r="I238" s="207">
        <f t="shared" si="58"/>
        <v>0</v>
      </c>
      <c r="J238" s="207">
        <f t="shared" si="58"/>
        <v>0</v>
      </c>
      <c r="K238" s="207">
        <f t="shared" si="58"/>
        <v>0</v>
      </c>
      <c r="L238" s="207">
        <f t="shared" si="58"/>
        <v>0</v>
      </c>
      <c r="M238" s="176">
        <f t="shared" si="58"/>
        <v>0</v>
      </c>
      <c r="N238" s="207">
        <f t="shared" si="58"/>
        <v>0</v>
      </c>
    </row>
    <row r="239" spans="1:14" s="8" customFormat="1">
      <c r="A239" s="135">
        <v>3</v>
      </c>
      <c r="B239" s="136" t="s">
        <v>335</v>
      </c>
      <c r="C239" s="132">
        <f>C248</f>
        <v>34800</v>
      </c>
      <c r="D239" s="132">
        <f>D248</f>
        <v>34100</v>
      </c>
      <c r="E239" s="132">
        <f>E248</f>
        <v>68900</v>
      </c>
      <c r="F239" s="132">
        <f t="shared" ref="F239:N239" si="59">F248</f>
        <v>10000</v>
      </c>
      <c r="G239" s="132">
        <f t="shared" si="59"/>
        <v>0</v>
      </c>
      <c r="H239" s="132">
        <f t="shared" si="59"/>
        <v>58900</v>
      </c>
      <c r="I239" s="132">
        <f t="shared" si="59"/>
        <v>0</v>
      </c>
      <c r="J239" s="132">
        <f t="shared" si="59"/>
        <v>0</v>
      </c>
      <c r="K239" s="132">
        <f t="shared" si="59"/>
        <v>0</v>
      </c>
      <c r="L239" s="132">
        <f t="shared" si="59"/>
        <v>0</v>
      </c>
      <c r="M239" s="167">
        <f t="shared" si="59"/>
        <v>0</v>
      </c>
      <c r="N239" s="132">
        <f t="shared" si="59"/>
        <v>0</v>
      </c>
    </row>
    <row r="240" spans="1:14" s="65" customFormat="1" hidden="1">
      <c r="A240" s="135">
        <v>31</v>
      </c>
      <c r="B240" s="136" t="s">
        <v>21</v>
      </c>
      <c r="C240" s="132"/>
      <c r="D240" s="132"/>
      <c r="E240" s="132"/>
      <c r="F240" s="132"/>
      <c r="G240" s="132"/>
      <c r="H240" s="132"/>
      <c r="I240" s="132"/>
      <c r="J240" s="132"/>
      <c r="K240" s="132"/>
      <c r="L240" s="132"/>
      <c r="M240" s="169"/>
      <c r="N240" s="169"/>
    </row>
    <row r="241" spans="1:14" hidden="1">
      <c r="A241" s="137">
        <v>3111</v>
      </c>
      <c r="B241" s="128" t="s">
        <v>336</v>
      </c>
      <c r="C241" s="129"/>
      <c r="D241" s="129"/>
      <c r="E241" s="129"/>
      <c r="F241" s="129"/>
      <c r="G241" s="129"/>
      <c r="H241" s="129"/>
      <c r="I241" s="129"/>
      <c r="J241" s="130"/>
      <c r="K241" s="129"/>
      <c r="L241" s="129"/>
      <c r="M241" s="171"/>
      <c r="N241" s="171"/>
    </row>
    <row r="242" spans="1:14" hidden="1">
      <c r="A242" s="137">
        <v>3113</v>
      </c>
      <c r="B242" s="128" t="s">
        <v>57</v>
      </c>
      <c r="C242" s="129"/>
      <c r="D242" s="129"/>
      <c r="E242" s="129"/>
      <c r="F242" s="129"/>
      <c r="G242" s="129"/>
      <c r="H242" s="129"/>
      <c r="I242" s="129"/>
      <c r="J242" s="130"/>
      <c r="K242" s="129"/>
      <c r="L242" s="129"/>
      <c r="M242" s="171"/>
      <c r="N242" s="171"/>
    </row>
    <row r="243" spans="1:14" hidden="1">
      <c r="A243" s="137">
        <v>3114</v>
      </c>
      <c r="B243" s="128" t="s">
        <v>59</v>
      </c>
      <c r="C243" s="129"/>
      <c r="D243" s="129"/>
      <c r="E243" s="129"/>
      <c r="F243" s="129"/>
      <c r="G243" s="129"/>
      <c r="H243" s="129"/>
      <c r="I243" s="129"/>
      <c r="J243" s="130"/>
      <c r="K243" s="129"/>
      <c r="L243" s="129"/>
      <c r="M243" s="171"/>
      <c r="N243" s="171"/>
    </row>
    <row r="244" spans="1:14" hidden="1">
      <c r="A244" s="137">
        <v>3121</v>
      </c>
      <c r="B244" s="128" t="s">
        <v>23</v>
      </c>
      <c r="C244" s="129"/>
      <c r="D244" s="129"/>
      <c r="E244" s="129"/>
      <c r="F244" s="129"/>
      <c r="G244" s="129"/>
      <c r="H244" s="129"/>
      <c r="I244" s="129"/>
      <c r="J244" s="130"/>
      <c r="K244" s="129"/>
      <c r="L244" s="129"/>
      <c r="M244" s="171"/>
      <c r="N244" s="171"/>
    </row>
    <row r="245" spans="1:14" hidden="1">
      <c r="A245" s="137">
        <v>3131</v>
      </c>
      <c r="B245" s="128" t="s">
        <v>337</v>
      </c>
      <c r="C245" s="129"/>
      <c r="D245" s="129"/>
      <c r="E245" s="129"/>
      <c r="F245" s="129"/>
      <c r="G245" s="129"/>
      <c r="H245" s="129"/>
      <c r="I245" s="129"/>
      <c r="J245" s="130"/>
      <c r="K245" s="129"/>
      <c r="L245" s="129"/>
      <c r="M245" s="171"/>
      <c r="N245" s="171"/>
    </row>
    <row r="246" spans="1:14" ht="26.4" hidden="1">
      <c r="A246" s="137">
        <v>3132</v>
      </c>
      <c r="B246" s="128" t="s">
        <v>44</v>
      </c>
      <c r="C246" s="129"/>
      <c r="D246" s="129"/>
      <c r="E246" s="129"/>
      <c r="F246" s="129"/>
      <c r="G246" s="129"/>
      <c r="H246" s="129"/>
      <c r="I246" s="129"/>
      <c r="J246" s="130"/>
      <c r="K246" s="129"/>
      <c r="L246" s="129"/>
      <c r="M246" s="171"/>
      <c r="N246" s="171"/>
    </row>
    <row r="247" spans="1:14" ht="22.8" hidden="1">
      <c r="A247" s="165">
        <v>3133</v>
      </c>
      <c r="B247" s="166" t="s">
        <v>45</v>
      </c>
      <c r="C247" s="129"/>
      <c r="D247" s="129"/>
      <c r="E247" s="129"/>
      <c r="F247" s="129"/>
      <c r="G247" s="129"/>
      <c r="H247" s="129"/>
      <c r="I247" s="129"/>
      <c r="J247" s="130"/>
      <c r="K247" s="129"/>
      <c r="L247" s="129"/>
      <c r="M247" s="171"/>
      <c r="N247" s="171"/>
    </row>
    <row r="248" spans="1:14" s="65" customFormat="1">
      <c r="A248" s="135">
        <v>32</v>
      </c>
      <c r="B248" s="136" t="s">
        <v>25</v>
      </c>
      <c r="C248" s="132">
        <f>C253+C262+C285</f>
        <v>34800</v>
      </c>
      <c r="D248" s="132">
        <f t="shared" ref="D248:N248" si="60">D253+D262+D285</f>
        <v>34100</v>
      </c>
      <c r="E248" s="132">
        <f t="shared" si="60"/>
        <v>68900</v>
      </c>
      <c r="F248" s="132">
        <f t="shared" si="60"/>
        <v>10000</v>
      </c>
      <c r="G248" s="132">
        <f t="shared" si="60"/>
        <v>0</v>
      </c>
      <c r="H248" s="132">
        <f t="shared" si="60"/>
        <v>58900</v>
      </c>
      <c r="I248" s="132">
        <f t="shared" si="60"/>
        <v>0</v>
      </c>
      <c r="J248" s="132">
        <f t="shared" si="60"/>
        <v>0</v>
      </c>
      <c r="K248" s="132">
        <f t="shared" si="60"/>
        <v>0</v>
      </c>
      <c r="L248" s="132">
        <f t="shared" si="60"/>
        <v>0</v>
      </c>
      <c r="M248" s="132">
        <f t="shared" si="60"/>
        <v>0</v>
      </c>
      <c r="N248" s="132">
        <f t="shared" si="60"/>
        <v>0</v>
      </c>
    </row>
    <row r="249" spans="1:14" s="8" customFormat="1" hidden="1">
      <c r="A249" s="165">
        <v>3211</v>
      </c>
      <c r="B249" s="166" t="s">
        <v>66</v>
      </c>
      <c r="C249" s="131"/>
      <c r="D249" s="131"/>
      <c r="E249" s="131"/>
      <c r="F249" s="131"/>
      <c r="G249" s="131"/>
      <c r="H249" s="131"/>
      <c r="I249" s="131"/>
      <c r="J249" s="132"/>
      <c r="K249" s="131"/>
      <c r="L249" s="131"/>
      <c r="M249" s="167"/>
      <c r="N249" s="167"/>
    </row>
    <row r="250" spans="1:14" s="8" customFormat="1" ht="22.8" hidden="1">
      <c r="A250" s="165">
        <v>3212</v>
      </c>
      <c r="B250" s="166" t="s">
        <v>68</v>
      </c>
      <c r="C250" s="131"/>
      <c r="D250" s="131"/>
      <c r="E250" s="131"/>
      <c r="F250" s="131"/>
      <c r="G250" s="131"/>
      <c r="H250" s="131"/>
      <c r="I250" s="131"/>
      <c r="J250" s="132"/>
      <c r="K250" s="131"/>
      <c r="L250" s="131"/>
      <c r="M250" s="167"/>
      <c r="N250" s="167"/>
    </row>
    <row r="251" spans="1:14" s="8" customFormat="1" hidden="1">
      <c r="A251" s="165">
        <v>3213</v>
      </c>
      <c r="B251" s="166" t="s">
        <v>70</v>
      </c>
      <c r="C251" s="131"/>
      <c r="D251" s="131"/>
      <c r="E251" s="131"/>
      <c r="F251" s="131"/>
      <c r="G251" s="131"/>
      <c r="H251" s="131"/>
      <c r="I251" s="131"/>
      <c r="J251" s="132"/>
      <c r="K251" s="131"/>
      <c r="L251" s="131"/>
      <c r="M251" s="167"/>
      <c r="N251" s="167"/>
    </row>
    <row r="252" spans="1:14" s="8" customFormat="1" hidden="1">
      <c r="A252" s="165">
        <v>3214</v>
      </c>
      <c r="B252" s="166" t="s">
        <v>72</v>
      </c>
      <c r="C252" s="131"/>
      <c r="D252" s="131"/>
      <c r="E252" s="131"/>
      <c r="F252" s="131"/>
      <c r="G252" s="131"/>
      <c r="H252" s="131"/>
      <c r="I252" s="131"/>
      <c r="J252" s="132"/>
      <c r="K252" s="131"/>
      <c r="L252" s="131"/>
      <c r="M252" s="167"/>
      <c r="N252" s="167"/>
    </row>
    <row r="253" spans="1:14" s="8" customFormat="1">
      <c r="A253" s="185" t="s">
        <v>73</v>
      </c>
      <c r="B253" s="174" t="s">
        <v>27</v>
      </c>
      <c r="C253" s="131">
        <f>C254</f>
        <v>24900</v>
      </c>
      <c r="D253" s="131">
        <f>D254</f>
        <v>-1000</v>
      </c>
      <c r="E253" s="131">
        <f>E254</f>
        <v>23900</v>
      </c>
      <c r="F253" s="131">
        <f t="shared" ref="F253:N253" si="61">F254</f>
        <v>5000</v>
      </c>
      <c r="G253" s="131">
        <f t="shared" si="61"/>
        <v>0</v>
      </c>
      <c r="H253" s="131">
        <f t="shared" si="61"/>
        <v>18900</v>
      </c>
      <c r="I253" s="131">
        <f t="shared" si="61"/>
        <v>0</v>
      </c>
      <c r="J253" s="131">
        <f t="shared" si="61"/>
        <v>0</v>
      </c>
      <c r="K253" s="131">
        <f t="shared" si="61"/>
        <v>0</v>
      </c>
      <c r="L253" s="131">
        <f t="shared" si="61"/>
        <v>0</v>
      </c>
      <c r="M253" s="167">
        <f t="shared" si="61"/>
        <v>0</v>
      </c>
      <c r="N253" s="131">
        <f t="shared" si="61"/>
        <v>0</v>
      </c>
    </row>
    <row r="254" spans="1:14" s="276" customFormat="1">
      <c r="A254" s="165">
        <v>3221</v>
      </c>
      <c r="B254" s="166" t="s">
        <v>46</v>
      </c>
      <c r="C254" s="271">
        <f>C261</f>
        <v>24900</v>
      </c>
      <c r="D254" s="271">
        <f t="shared" ref="D254:N254" si="62">D261</f>
        <v>-1000</v>
      </c>
      <c r="E254" s="271">
        <f t="shared" si="62"/>
        <v>23900</v>
      </c>
      <c r="F254" s="271">
        <f t="shared" si="62"/>
        <v>5000</v>
      </c>
      <c r="G254" s="271">
        <f t="shared" si="62"/>
        <v>0</v>
      </c>
      <c r="H254" s="271">
        <f t="shared" si="62"/>
        <v>18900</v>
      </c>
      <c r="I254" s="271">
        <f t="shared" si="62"/>
        <v>0</v>
      </c>
      <c r="J254" s="271">
        <f t="shared" si="62"/>
        <v>0</v>
      </c>
      <c r="K254" s="271">
        <f t="shared" si="62"/>
        <v>0</v>
      </c>
      <c r="L254" s="271">
        <f t="shared" si="62"/>
        <v>0</v>
      </c>
      <c r="M254" s="271">
        <f t="shared" si="62"/>
        <v>0</v>
      </c>
      <c r="N254" s="271">
        <f t="shared" si="62"/>
        <v>0</v>
      </c>
    </row>
    <row r="255" spans="1:14" s="8" customFormat="1" hidden="1">
      <c r="A255" s="165">
        <v>3222</v>
      </c>
      <c r="B255" s="166" t="s">
        <v>47</v>
      </c>
      <c r="C255" s="131"/>
      <c r="D255" s="131"/>
      <c r="E255" s="131"/>
      <c r="F255" s="131"/>
      <c r="G255" s="131"/>
      <c r="H255" s="131"/>
      <c r="I255" s="131"/>
      <c r="J255" s="132"/>
      <c r="K255" s="131"/>
      <c r="L255" s="131"/>
      <c r="M255" s="167"/>
      <c r="N255" s="167"/>
    </row>
    <row r="256" spans="1:14" s="8" customFormat="1" hidden="1">
      <c r="A256" s="165">
        <v>3223</v>
      </c>
      <c r="B256" s="166" t="s">
        <v>77</v>
      </c>
      <c r="C256" s="131"/>
      <c r="D256" s="131"/>
      <c r="E256" s="131"/>
      <c r="F256" s="131"/>
      <c r="G256" s="131"/>
      <c r="H256" s="131"/>
      <c r="I256" s="131"/>
      <c r="J256" s="132"/>
      <c r="K256" s="131"/>
      <c r="L256" s="131"/>
      <c r="M256" s="167"/>
      <c r="N256" s="167"/>
    </row>
    <row r="257" spans="1:14" s="8" customFormat="1" ht="22.8" hidden="1">
      <c r="A257" s="165">
        <v>3224</v>
      </c>
      <c r="B257" s="166" t="s">
        <v>79</v>
      </c>
      <c r="C257" s="131"/>
      <c r="D257" s="131"/>
      <c r="E257" s="131"/>
      <c r="F257" s="131"/>
      <c r="G257" s="131"/>
      <c r="H257" s="131"/>
      <c r="I257" s="131"/>
      <c r="J257" s="132"/>
      <c r="K257" s="131"/>
      <c r="L257" s="131"/>
      <c r="M257" s="167"/>
      <c r="N257" s="167"/>
    </row>
    <row r="258" spans="1:14" hidden="1">
      <c r="A258" s="165">
        <v>3225</v>
      </c>
      <c r="B258" s="166" t="s">
        <v>81</v>
      </c>
      <c r="C258" s="129"/>
      <c r="D258" s="129"/>
      <c r="E258" s="129"/>
      <c r="F258" s="129"/>
      <c r="G258" s="129"/>
      <c r="H258" s="129"/>
      <c r="I258" s="129"/>
      <c r="J258" s="130"/>
      <c r="K258" s="129"/>
      <c r="L258" s="129"/>
      <c r="M258" s="171"/>
      <c r="N258" s="171"/>
    </row>
    <row r="259" spans="1:14" hidden="1">
      <c r="A259" s="165">
        <v>3226</v>
      </c>
      <c r="B259" s="166" t="s">
        <v>338</v>
      </c>
      <c r="C259" s="129"/>
      <c r="D259" s="129"/>
      <c r="E259" s="129"/>
      <c r="F259" s="129"/>
      <c r="G259" s="129"/>
      <c r="H259" s="129"/>
      <c r="I259" s="129"/>
      <c r="J259" s="130"/>
      <c r="K259" s="129"/>
      <c r="L259" s="129"/>
      <c r="M259" s="171"/>
      <c r="N259" s="171"/>
    </row>
    <row r="260" spans="1:14" hidden="1">
      <c r="A260" s="165">
        <v>3227</v>
      </c>
      <c r="B260" s="166" t="s">
        <v>83</v>
      </c>
      <c r="C260" s="129"/>
      <c r="D260" s="129"/>
      <c r="E260" s="129"/>
      <c r="F260" s="129"/>
      <c r="G260" s="129"/>
      <c r="H260" s="129"/>
      <c r="I260" s="129"/>
      <c r="J260" s="130"/>
      <c r="K260" s="129"/>
      <c r="L260" s="129"/>
      <c r="M260" s="171"/>
      <c r="N260" s="171"/>
    </row>
    <row r="261" spans="1:14" s="190" customFormat="1" ht="10.199999999999999" hidden="1">
      <c r="A261" s="178" t="s">
        <v>483</v>
      </c>
      <c r="B261" s="187" t="s">
        <v>484</v>
      </c>
      <c r="C261" s="188">
        <v>24900</v>
      </c>
      <c r="D261" s="188">
        <f>E261-C261</f>
        <v>-1000</v>
      </c>
      <c r="E261" s="188">
        <v>23900</v>
      </c>
      <c r="F261" s="188">
        <v>5000</v>
      </c>
      <c r="G261" s="188"/>
      <c r="H261" s="188">
        <v>18900</v>
      </c>
      <c r="I261" s="188"/>
      <c r="J261" s="189"/>
      <c r="K261" s="188"/>
      <c r="L261" s="188"/>
      <c r="M261" s="201"/>
      <c r="N261" s="201"/>
    </row>
    <row r="262" spans="1:14" s="8" customFormat="1">
      <c r="A262" s="185" t="s">
        <v>84</v>
      </c>
      <c r="B262" s="174" t="s">
        <v>28</v>
      </c>
      <c r="C262" s="131">
        <f>C263+C268+C273+C276</f>
        <v>0</v>
      </c>
      <c r="D262" s="131">
        <f t="shared" ref="D262:N262" si="63">D263+D268+D273+D276</f>
        <v>34100</v>
      </c>
      <c r="E262" s="131">
        <f t="shared" si="63"/>
        <v>34100</v>
      </c>
      <c r="F262" s="131">
        <f t="shared" si="63"/>
        <v>0</v>
      </c>
      <c r="G262" s="131">
        <f t="shared" si="63"/>
        <v>0</v>
      </c>
      <c r="H262" s="131">
        <f t="shared" si="63"/>
        <v>34100</v>
      </c>
      <c r="I262" s="131">
        <f t="shared" si="63"/>
        <v>0</v>
      </c>
      <c r="J262" s="131">
        <f t="shared" si="63"/>
        <v>0</v>
      </c>
      <c r="K262" s="131">
        <f t="shared" si="63"/>
        <v>0</v>
      </c>
      <c r="L262" s="131">
        <f t="shared" si="63"/>
        <v>0</v>
      </c>
      <c r="M262" s="131">
        <f t="shared" si="63"/>
        <v>0</v>
      </c>
      <c r="N262" s="131">
        <f t="shared" si="63"/>
        <v>0</v>
      </c>
    </row>
    <row r="263" spans="1:14" s="276" customFormat="1">
      <c r="A263" s="165">
        <v>3231</v>
      </c>
      <c r="B263" s="166" t="s">
        <v>86</v>
      </c>
      <c r="C263" s="271">
        <f>C264</f>
        <v>0</v>
      </c>
      <c r="D263" s="271">
        <f t="shared" ref="D263:N263" si="64">D264</f>
        <v>12000</v>
      </c>
      <c r="E263" s="271">
        <f t="shared" si="64"/>
        <v>12000</v>
      </c>
      <c r="F263" s="271">
        <f t="shared" si="64"/>
        <v>0</v>
      </c>
      <c r="G263" s="271">
        <f t="shared" si="64"/>
        <v>0</v>
      </c>
      <c r="H263" s="271">
        <f t="shared" si="64"/>
        <v>12000</v>
      </c>
      <c r="I263" s="271">
        <f t="shared" si="64"/>
        <v>0</v>
      </c>
      <c r="J263" s="271">
        <f t="shared" si="64"/>
        <v>0</v>
      </c>
      <c r="K263" s="271">
        <f t="shared" si="64"/>
        <v>0</v>
      </c>
      <c r="L263" s="271">
        <f t="shared" si="64"/>
        <v>0</v>
      </c>
      <c r="M263" s="271">
        <f t="shared" si="64"/>
        <v>0</v>
      </c>
      <c r="N263" s="271">
        <f t="shared" si="64"/>
        <v>0</v>
      </c>
    </row>
    <row r="264" spans="1:14" s="190" customFormat="1" ht="10.199999999999999" hidden="1">
      <c r="A264" s="178" t="s">
        <v>420</v>
      </c>
      <c r="B264" s="179" t="s">
        <v>485</v>
      </c>
      <c r="C264" s="188">
        <v>0</v>
      </c>
      <c r="D264" s="188">
        <f>E264-C264</f>
        <v>12000</v>
      </c>
      <c r="E264" s="188">
        <v>12000</v>
      </c>
      <c r="F264" s="188"/>
      <c r="G264" s="188"/>
      <c r="H264" s="188">
        <v>12000</v>
      </c>
      <c r="I264" s="188"/>
      <c r="J264" s="189"/>
      <c r="K264" s="188"/>
      <c r="L264" s="188"/>
      <c r="M264" s="201"/>
      <c r="N264" s="201"/>
    </row>
    <row r="265" spans="1:14" hidden="1">
      <c r="A265" s="165">
        <v>3232</v>
      </c>
      <c r="B265" s="166" t="s">
        <v>50</v>
      </c>
      <c r="C265" s="129"/>
      <c r="D265" s="129"/>
      <c r="E265" s="129"/>
      <c r="F265" s="129"/>
      <c r="G265" s="129"/>
      <c r="H265" s="129"/>
      <c r="I265" s="129"/>
      <c r="J265" s="130"/>
      <c r="K265" s="129"/>
      <c r="L265" s="129"/>
      <c r="M265" s="171"/>
      <c r="N265" s="171"/>
    </row>
    <row r="266" spans="1:14" hidden="1">
      <c r="A266" s="165">
        <v>3233</v>
      </c>
      <c r="B266" s="166" t="s">
        <v>89</v>
      </c>
      <c r="C266" s="129"/>
      <c r="D266" s="129"/>
      <c r="E266" s="129"/>
      <c r="F266" s="129"/>
      <c r="G266" s="129"/>
      <c r="H266" s="129"/>
      <c r="I266" s="129"/>
      <c r="J266" s="130"/>
      <c r="K266" s="129"/>
      <c r="L266" s="129"/>
      <c r="M266" s="171"/>
      <c r="N266" s="171"/>
    </row>
    <row r="267" spans="1:14" hidden="1">
      <c r="A267" s="165">
        <v>3234</v>
      </c>
      <c r="B267" s="166" t="s">
        <v>91</v>
      </c>
      <c r="C267" s="129"/>
      <c r="D267" s="129"/>
      <c r="E267" s="129"/>
      <c r="F267" s="129"/>
      <c r="G267" s="129"/>
      <c r="H267" s="129"/>
      <c r="I267" s="129"/>
      <c r="J267" s="130"/>
      <c r="K267" s="129"/>
      <c r="L267" s="129"/>
      <c r="M267" s="171"/>
      <c r="N267" s="171"/>
    </row>
    <row r="268" spans="1:14" s="276" customFormat="1">
      <c r="A268" s="165">
        <v>3235</v>
      </c>
      <c r="B268" s="166" t="s">
        <v>93</v>
      </c>
      <c r="C268" s="271">
        <f>C269</f>
        <v>0</v>
      </c>
      <c r="D268" s="271">
        <f>D269</f>
        <v>5600</v>
      </c>
      <c r="E268" s="271">
        <f>E269</f>
        <v>5600</v>
      </c>
      <c r="F268" s="271">
        <f t="shared" ref="F268:N268" si="65">F269</f>
        <v>0</v>
      </c>
      <c r="G268" s="271">
        <f t="shared" si="65"/>
        <v>0</v>
      </c>
      <c r="H268" s="271">
        <f t="shared" si="65"/>
        <v>5600</v>
      </c>
      <c r="I268" s="271">
        <f t="shared" si="65"/>
        <v>0</v>
      </c>
      <c r="J268" s="271">
        <f t="shared" si="65"/>
        <v>0</v>
      </c>
      <c r="K268" s="271">
        <f t="shared" si="65"/>
        <v>0</v>
      </c>
      <c r="L268" s="271">
        <f t="shared" si="65"/>
        <v>0</v>
      </c>
      <c r="M268" s="271">
        <f t="shared" si="65"/>
        <v>0</v>
      </c>
      <c r="N268" s="271">
        <f t="shared" si="65"/>
        <v>0</v>
      </c>
    </row>
    <row r="269" spans="1:14" s="190" customFormat="1" ht="10.199999999999999" hidden="1">
      <c r="A269" s="178" t="s">
        <v>446</v>
      </c>
      <c r="B269" s="179" t="s">
        <v>448</v>
      </c>
      <c r="C269" s="188">
        <v>0</v>
      </c>
      <c r="D269" s="188">
        <f>E269-C269</f>
        <v>5600</v>
      </c>
      <c r="E269" s="188">
        <v>5600</v>
      </c>
      <c r="F269" s="188"/>
      <c r="G269" s="188"/>
      <c r="H269" s="188">
        <v>5600</v>
      </c>
      <c r="I269" s="188"/>
      <c r="J269" s="189"/>
      <c r="K269" s="188"/>
      <c r="L269" s="188"/>
      <c r="M269" s="201"/>
      <c r="N269" s="201"/>
    </row>
    <row r="270" spans="1:14" hidden="1">
      <c r="A270" s="165">
        <v>3236</v>
      </c>
      <c r="B270" s="166" t="s">
        <v>95</v>
      </c>
      <c r="C270" s="129"/>
      <c r="D270" s="129"/>
      <c r="E270" s="129"/>
      <c r="F270" s="129"/>
      <c r="G270" s="129"/>
      <c r="H270" s="129"/>
      <c r="I270" s="129"/>
      <c r="J270" s="130"/>
      <c r="K270" s="129"/>
      <c r="L270" s="129"/>
      <c r="M270" s="171"/>
      <c r="N270" s="171"/>
    </row>
    <row r="271" spans="1:14" hidden="1">
      <c r="A271" s="165">
        <v>3237</v>
      </c>
      <c r="B271" s="166" t="s">
        <v>97</v>
      </c>
      <c r="C271" s="129"/>
      <c r="D271" s="129"/>
      <c r="E271" s="129"/>
      <c r="F271" s="129"/>
      <c r="G271" s="129"/>
      <c r="H271" s="129"/>
      <c r="I271" s="129"/>
      <c r="J271" s="130"/>
      <c r="K271" s="129"/>
      <c r="L271" s="129"/>
      <c r="M271" s="171"/>
      <c r="N271" s="171"/>
    </row>
    <row r="272" spans="1:14" hidden="1">
      <c r="A272" s="165">
        <v>3238</v>
      </c>
      <c r="B272" s="166" t="s">
        <v>99</v>
      </c>
      <c r="C272" s="129"/>
      <c r="D272" s="129"/>
      <c r="E272" s="129"/>
      <c r="F272" s="129"/>
      <c r="G272" s="129"/>
      <c r="H272" s="129"/>
      <c r="I272" s="129"/>
      <c r="J272" s="130"/>
      <c r="K272" s="129"/>
      <c r="L272" s="129"/>
      <c r="M272" s="171"/>
      <c r="N272" s="171"/>
    </row>
    <row r="273" spans="1:14" s="276" customFormat="1">
      <c r="A273" s="165" t="s">
        <v>96</v>
      </c>
      <c r="B273" s="166" t="s">
        <v>97</v>
      </c>
      <c r="C273" s="271">
        <f>C274+C275</f>
        <v>0</v>
      </c>
      <c r="D273" s="271">
        <f t="shared" ref="D273:N273" si="66">D274+D275</f>
        <v>11000</v>
      </c>
      <c r="E273" s="271">
        <f t="shared" si="66"/>
        <v>11000</v>
      </c>
      <c r="F273" s="271">
        <f t="shared" si="66"/>
        <v>0</v>
      </c>
      <c r="G273" s="271">
        <f t="shared" si="66"/>
        <v>0</v>
      </c>
      <c r="H273" s="271">
        <f t="shared" si="66"/>
        <v>11000</v>
      </c>
      <c r="I273" s="271">
        <f t="shared" si="66"/>
        <v>0</v>
      </c>
      <c r="J273" s="271">
        <f t="shared" si="66"/>
        <v>0</v>
      </c>
      <c r="K273" s="271">
        <f t="shared" si="66"/>
        <v>0</v>
      </c>
      <c r="L273" s="271">
        <f t="shared" si="66"/>
        <v>0</v>
      </c>
      <c r="M273" s="271">
        <f t="shared" si="66"/>
        <v>0</v>
      </c>
      <c r="N273" s="271">
        <f t="shared" si="66"/>
        <v>0</v>
      </c>
    </row>
    <row r="274" spans="1:14" s="190" customFormat="1" ht="10.199999999999999" hidden="1">
      <c r="A274" s="178" t="s">
        <v>454</v>
      </c>
      <c r="B274" s="179" t="s">
        <v>459</v>
      </c>
      <c r="C274" s="188">
        <v>0</v>
      </c>
      <c r="D274" s="188">
        <f>E274-C274</f>
        <v>9000</v>
      </c>
      <c r="E274" s="188">
        <v>9000</v>
      </c>
      <c r="F274" s="188"/>
      <c r="G274" s="188"/>
      <c r="H274" s="188">
        <v>9000</v>
      </c>
      <c r="I274" s="188"/>
      <c r="J274" s="189"/>
      <c r="K274" s="188"/>
      <c r="L274" s="188"/>
      <c r="M274" s="201"/>
      <c r="N274" s="201"/>
    </row>
    <row r="275" spans="1:14" s="190" customFormat="1" ht="10.199999999999999" hidden="1">
      <c r="A275" s="178" t="s">
        <v>457</v>
      </c>
      <c r="B275" s="179" t="s">
        <v>490</v>
      </c>
      <c r="C275" s="188">
        <v>0</v>
      </c>
      <c r="D275" s="188">
        <f>E275-C275</f>
        <v>2000</v>
      </c>
      <c r="E275" s="188">
        <v>2000</v>
      </c>
      <c r="F275" s="188"/>
      <c r="G275" s="188"/>
      <c r="H275" s="188">
        <v>2000</v>
      </c>
      <c r="I275" s="188"/>
      <c r="J275" s="189"/>
      <c r="K275" s="188"/>
      <c r="L275" s="188"/>
      <c r="M275" s="201"/>
      <c r="N275" s="201"/>
    </row>
    <row r="276" spans="1:14" s="276" customFormat="1">
      <c r="A276" s="165">
        <v>3239</v>
      </c>
      <c r="B276" s="166" t="s">
        <v>101</v>
      </c>
      <c r="C276" s="271">
        <f>C277+C278</f>
        <v>0</v>
      </c>
      <c r="D276" s="271">
        <f t="shared" ref="D276:N276" si="67">D277+D278</f>
        <v>5500</v>
      </c>
      <c r="E276" s="271">
        <f t="shared" si="67"/>
        <v>5500</v>
      </c>
      <c r="F276" s="271">
        <f t="shared" si="67"/>
        <v>0</v>
      </c>
      <c r="G276" s="271">
        <f t="shared" si="67"/>
        <v>0</v>
      </c>
      <c r="H276" s="271">
        <f t="shared" si="67"/>
        <v>5500</v>
      </c>
      <c r="I276" s="271">
        <f t="shared" si="67"/>
        <v>0</v>
      </c>
      <c r="J276" s="271">
        <f t="shared" si="67"/>
        <v>0</v>
      </c>
      <c r="K276" s="271">
        <f t="shared" si="67"/>
        <v>0</v>
      </c>
      <c r="L276" s="271">
        <f t="shared" si="67"/>
        <v>0</v>
      </c>
      <c r="M276" s="271">
        <f t="shared" si="67"/>
        <v>0</v>
      </c>
      <c r="N276" s="271">
        <f t="shared" si="67"/>
        <v>0</v>
      </c>
    </row>
    <row r="277" spans="1:14" s="246" customFormat="1" ht="20.399999999999999" hidden="1">
      <c r="A277" s="178" t="s">
        <v>462</v>
      </c>
      <c r="B277" s="187" t="s">
        <v>466</v>
      </c>
      <c r="C277" s="243">
        <v>0</v>
      </c>
      <c r="D277" s="243">
        <f>E277-C277</f>
        <v>3500</v>
      </c>
      <c r="E277" s="243">
        <v>3500</v>
      </c>
      <c r="F277" s="243"/>
      <c r="G277" s="243"/>
      <c r="H277" s="243">
        <v>3500</v>
      </c>
      <c r="I277" s="243"/>
      <c r="J277" s="244"/>
      <c r="K277" s="243"/>
      <c r="L277" s="243"/>
      <c r="M277" s="245"/>
      <c r="N277" s="245"/>
    </row>
    <row r="278" spans="1:14" s="250" customFormat="1" ht="10.199999999999999" hidden="1">
      <c r="A278" s="178" t="s">
        <v>465</v>
      </c>
      <c r="B278" s="187" t="s">
        <v>469</v>
      </c>
      <c r="C278" s="247">
        <v>0</v>
      </c>
      <c r="D278" s="247">
        <f>E278-C278</f>
        <v>2000</v>
      </c>
      <c r="E278" s="247">
        <v>2000</v>
      </c>
      <c r="F278" s="247"/>
      <c r="G278" s="247"/>
      <c r="H278" s="247">
        <v>2000</v>
      </c>
      <c r="I278" s="247"/>
      <c r="J278" s="248"/>
      <c r="K278" s="247"/>
      <c r="L278" s="247"/>
      <c r="M278" s="249"/>
      <c r="N278" s="249"/>
    </row>
    <row r="279" spans="1:14" s="8" customFormat="1" ht="22.8" hidden="1">
      <c r="A279" s="165">
        <v>3241</v>
      </c>
      <c r="B279" s="166" t="s">
        <v>103</v>
      </c>
      <c r="C279" s="131"/>
      <c r="D279" s="131"/>
      <c r="E279" s="131"/>
      <c r="F279" s="131"/>
      <c r="G279" s="131"/>
      <c r="H279" s="131"/>
      <c r="I279" s="131"/>
      <c r="J279" s="132"/>
      <c r="K279" s="131"/>
      <c r="L279" s="131"/>
      <c r="M279" s="167"/>
      <c r="N279" s="167"/>
    </row>
    <row r="280" spans="1:14" s="8" customFormat="1" hidden="1">
      <c r="A280" s="165">
        <v>3291</v>
      </c>
      <c r="B280" s="220" t="s">
        <v>107</v>
      </c>
      <c r="C280" s="131"/>
      <c r="D280" s="131"/>
      <c r="E280" s="131"/>
      <c r="F280" s="131"/>
      <c r="G280" s="131"/>
      <c r="H280" s="131"/>
      <c r="I280" s="131"/>
      <c r="J280" s="132"/>
      <c r="K280" s="131"/>
      <c r="L280" s="131"/>
      <c r="M280" s="167"/>
      <c r="N280" s="167"/>
    </row>
    <row r="281" spans="1:14" s="8" customFormat="1" hidden="1">
      <c r="A281" s="165">
        <v>3292</v>
      </c>
      <c r="B281" s="166" t="s">
        <v>109</v>
      </c>
      <c r="C281" s="131"/>
      <c r="D281" s="131"/>
      <c r="E281" s="131"/>
      <c r="F281" s="131"/>
      <c r="G281" s="131"/>
      <c r="H281" s="131"/>
      <c r="I281" s="131"/>
      <c r="J281" s="132"/>
      <c r="K281" s="131"/>
      <c r="L281" s="131"/>
      <c r="M281" s="167"/>
      <c r="N281" s="167"/>
    </row>
    <row r="282" spans="1:14" s="8" customFormat="1" hidden="1">
      <c r="A282" s="165">
        <v>3293</v>
      </c>
      <c r="B282" s="166" t="s">
        <v>111</v>
      </c>
      <c r="C282" s="131"/>
      <c r="D282" s="131"/>
      <c r="E282" s="131"/>
      <c r="F282" s="131"/>
      <c r="G282" s="131"/>
      <c r="H282" s="131"/>
      <c r="I282" s="131"/>
      <c r="J282" s="132"/>
      <c r="K282" s="131"/>
      <c r="L282" s="131"/>
      <c r="M282" s="167"/>
      <c r="N282" s="167"/>
    </row>
    <row r="283" spans="1:14" s="8" customFormat="1" hidden="1">
      <c r="A283" s="165">
        <v>3294</v>
      </c>
      <c r="B283" s="166" t="s">
        <v>339</v>
      </c>
      <c r="C283" s="131"/>
      <c r="D283" s="131"/>
      <c r="E283" s="131"/>
      <c r="F283" s="131"/>
      <c r="G283" s="131"/>
      <c r="H283" s="131"/>
      <c r="I283" s="131"/>
      <c r="J283" s="132"/>
      <c r="K283" s="131"/>
      <c r="L283" s="131"/>
      <c r="M283" s="167"/>
      <c r="N283" s="167"/>
    </row>
    <row r="284" spans="1:14" s="8" customFormat="1" hidden="1">
      <c r="A284" s="165">
        <v>3295</v>
      </c>
      <c r="B284" s="166" t="s">
        <v>115</v>
      </c>
      <c r="C284" s="131"/>
      <c r="D284" s="131"/>
      <c r="E284" s="131"/>
      <c r="F284" s="131"/>
      <c r="G284" s="131"/>
      <c r="H284" s="131"/>
      <c r="I284" s="131"/>
      <c r="J284" s="132"/>
      <c r="K284" s="131"/>
      <c r="L284" s="131"/>
      <c r="M284" s="167"/>
      <c r="N284" s="167"/>
    </row>
    <row r="285" spans="1:14" s="8" customFormat="1">
      <c r="A285" s="185" t="s">
        <v>105</v>
      </c>
      <c r="B285" s="275"/>
      <c r="C285" s="131">
        <f>C286+C288</f>
        <v>9900</v>
      </c>
      <c r="D285" s="131">
        <f t="shared" ref="D285" si="68">D286+D288</f>
        <v>1000</v>
      </c>
      <c r="E285" s="131">
        <f>E286+E288</f>
        <v>10900</v>
      </c>
      <c r="F285" s="131">
        <f t="shared" ref="F285:N285" si="69">F286+F288</f>
        <v>5000</v>
      </c>
      <c r="G285" s="131">
        <f t="shared" si="69"/>
        <v>0</v>
      </c>
      <c r="H285" s="131">
        <f t="shared" si="69"/>
        <v>5900</v>
      </c>
      <c r="I285" s="131">
        <f t="shared" si="69"/>
        <v>0</v>
      </c>
      <c r="J285" s="131">
        <f t="shared" si="69"/>
        <v>0</v>
      </c>
      <c r="K285" s="131">
        <f t="shared" si="69"/>
        <v>0</v>
      </c>
      <c r="L285" s="131">
        <f t="shared" si="69"/>
        <v>0</v>
      </c>
      <c r="M285" s="131">
        <f t="shared" si="69"/>
        <v>0</v>
      </c>
      <c r="N285" s="131">
        <f t="shared" si="69"/>
        <v>0</v>
      </c>
    </row>
    <row r="286" spans="1:14" s="276" customFormat="1">
      <c r="A286" s="165" t="s">
        <v>110</v>
      </c>
      <c r="B286" s="166" t="s">
        <v>111</v>
      </c>
      <c r="C286" s="271">
        <f>C287</f>
        <v>0</v>
      </c>
      <c r="D286" s="271">
        <f t="shared" ref="D286:N286" si="70">D287</f>
        <v>1000</v>
      </c>
      <c r="E286" s="271">
        <f t="shared" si="70"/>
        <v>1000</v>
      </c>
      <c r="F286" s="271">
        <f t="shared" si="70"/>
        <v>0</v>
      </c>
      <c r="G286" s="271">
        <f t="shared" si="70"/>
        <v>0</v>
      </c>
      <c r="H286" s="271">
        <f t="shared" si="70"/>
        <v>1000</v>
      </c>
      <c r="I286" s="271">
        <f t="shared" si="70"/>
        <v>0</v>
      </c>
      <c r="J286" s="271">
        <f t="shared" si="70"/>
        <v>0</v>
      </c>
      <c r="K286" s="271">
        <f t="shared" si="70"/>
        <v>0</v>
      </c>
      <c r="L286" s="271">
        <f t="shared" si="70"/>
        <v>0</v>
      </c>
      <c r="M286" s="271">
        <f t="shared" si="70"/>
        <v>0</v>
      </c>
      <c r="N286" s="271">
        <f t="shared" si="70"/>
        <v>0</v>
      </c>
    </row>
    <row r="287" spans="1:14" s="190" customFormat="1" ht="10.199999999999999" hidden="1">
      <c r="A287" s="186" t="s">
        <v>491</v>
      </c>
      <c r="B287" s="187" t="s">
        <v>111</v>
      </c>
      <c r="C287" s="188">
        <v>0</v>
      </c>
      <c r="D287" s="188">
        <f>E287-C287</f>
        <v>1000</v>
      </c>
      <c r="E287" s="188">
        <v>1000</v>
      </c>
      <c r="F287" s="188"/>
      <c r="G287" s="188"/>
      <c r="H287" s="188">
        <v>1000</v>
      </c>
      <c r="I287" s="188"/>
      <c r="J287" s="189"/>
      <c r="K287" s="188"/>
      <c r="L287" s="188"/>
      <c r="M287" s="201"/>
      <c r="N287" s="201"/>
    </row>
    <row r="288" spans="1:14">
      <c r="A288" s="165">
        <v>3299</v>
      </c>
      <c r="B288" s="166" t="s">
        <v>340</v>
      </c>
      <c r="C288" s="129">
        <f>C289</f>
        <v>9900</v>
      </c>
      <c r="D288" s="129">
        <f t="shared" ref="D288:N288" si="71">D289</f>
        <v>0</v>
      </c>
      <c r="E288" s="129">
        <f t="shared" si="71"/>
        <v>9900</v>
      </c>
      <c r="F288" s="129">
        <f t="shared" si="71"/>
        <v>5000</v>
      </c>
      <c r="G288" s="129">
        <f t="shared" si="71"/>
        <v>0</v>
      </c>
      <c r="H288" s="129">
        <f t="shared" si="71"/>
        <v>4900</v>
      </c>
      <c r="I288" s="129">
        <f t="shared" si="71"/>
        <v>0</v>
      </c>
      <c r="J288" s="129">
        <f t="shared" si="71"/>
        <v>0</v>
      </c>
      <c r="K288" s="129">
        <f t="shared" si="71"/>
        <v>0</v>
      </c>
      <c r="L288" s="129">
        <f t="shared" si="71"/>
        <v>0</v>
      </c>
      <c r="M288" s="129">
        <f t="shared" si="71"/>
        <v>0</v>
      </c>
      <c r="N288" s="129">
        <f t="shared" si="71"/>
        <v>0</v>
      </c>
    </row>
    <row r="289" spans="1:14" s="196" customFormat="1" ht="10.199999999999999" hidden="1">
      <c r="A289" s="186" t="s">
        <v>492</v>
      </c>
      <c r="B289" s="187" t="s">
        <v>340</v>
      </c>
      <c r="C289" s="188">
        <v>9900</v>
      </c>
      <c r="D289" s="188">
        <f t="shared" ref="D289" si="72">E289-C289</f>
        <v>0</v>
      </c>
      <c r="E289" s="188">
        <v>9900</v>
      </c>
      <c r="F289" s="188">
        <v>5000</v>
      </c>
      <c r="G289" s="194"/>
      <c r="H289" s="188">
        <v>4900</v>
      </c>
      <c r="I289" s="194"/>
      <c r="J289" s="195"/>
      <c r="K289" s="194"/>
      <c r="L289" s="194"/>
      <c r="M289" s="212"/>
      <c r="N289" s="212"/>
    </row>
    <row r="290" spans="1:14" s="8" customFormat="1">
      <c r="A290" s="222" t="s">
        <v>361</v>
      </c>
      <c r="B290" s="203" t="s">
        <v>354</v>
      </c>
      <c r="C290" s="204">
        <f t="shared" ref="C290:N291" si="73">C291</f>
        <v>6360</v>
      </c>
      <c r="D290" s="204">
        <f t="shared" si="73"/>
        <v>2140</v>
      </c>
      <c r="E290" s="204">
        <f t="shared" si="73"/>
        <v>8500</v>
      </c>
      <c r="F290" s="204">
        <f t="shared" si="73"/>
        <v>8500</v>
      </c>
      <c r="G290" s="204">
        <f t="shared" si="73"/>
        <v>0</v>
      </c>
      <c r="H290" s="204">
        <f t="shared" si="73"/>
        <v>0</v>
      </c>
      <c r="I290" s="204">
        <f t="shared" si="73"/>
        <v>0</v>
      </c>
      <c r="J290" s="204">
        <f t="shared" si="73"/>
        <v>0</v>
      </c>
      <c r="K290" s="204">
        <f t="shared" si="73"/>
        <v>0</v>
      </c>
      <c r="L290" s="204">
        <f t="shared" si="73"/>
        <v>0</v>
      </c>
      <c r="M290" s="170">
        <f t="shared" si="73"/>
        <v>0</v>
      </c>
      <c r="N290" s="204">
        <f t="shared" si="73"/>
        <v>0</v>
      </c>
    </row>
    <row r="291" spans="1:14" s="8" customFormat="1">
      <c r="A291" s="135">
        <v>3</v>
      </c>
      <c r="B291" s="136" t="s">
        <v>335</v>
      </c>
      <c r="C291" s="132">
        <f t="shared" si="73"/>
        <v>6360</v>
      </c>
      <c r="D291" s="132">
        <f t="shared" si="73"/>
        <v>2140</v>
      </c>
      <c r="E291" s="132">
        <f t="shared" si="73"/>
        <v>8500</v>
      </c>
      <c r="F291" s="132">
        <f t="shared" si="73"/>
        <v>8500</v>
      </c>
      <c r="G291" s="132">
        <f t="shared" si="73"/>
        <v>0</v>
      </c>
      <c r="H291" s="132">
        <f t="shared" si="73"/>
        <v>0</v>
      </c>
      <c r="I291" s="132">
        <f t="shared" si="73"/>
        <v>0</v>
      </c>
      <c r="J291" s="132">
        <f t="shared" si="73"/>
        <v>0</v>
      </c>
      <c r="K291" s="132">
        <f t="shared" si="73"/>
        <v>0</v>
      </c>
      <c r="L291" s="132">
        <f t="shared" si="73"/>
        <v>0</v>
      </c>
      <c r="M291" s="167">
        <f t="shared" si="73"/>
        <v>0</v>
      </c>
      <c r="N291" s="132">
        <f t="shared" si="73"/>
        <v>0</v>
      </c>
    </row>
    <row r="292" spans="1:14" s="65" customFormat="1">
      <c r="A292" s="135">
        <v>32</v>
      </c>
      <c r="B292" s="136" t="s">
        <v>25</v>
      </c>
      <c r="C292" s="132">
        <f>C298</f>
        <v>6360</v>
      </c>
      <c r="D292" s="132">
        <f>D298</f>
        <v>2140</v>
      </c>
      <c r="E292" s="132">
        <f>E298</f>
        <v>8500</v>
      </c>
      <c r="F292" s="132">
        <f t="shared" ref="F292:N292" si="74">F298</f>
        <v>8500</v>
      </c>
      <c r="G292" s="132">
        <f t="shared" si="74"/>
        <v>0</v>
      </c>
      <c r="H292" s="132">
        <f t="shared" si="74"/>
        <v>0</v>
      </c>
      <c r="I292" s="132">
        <f t="shared" si="74"/>
        <v>0</v>
      </c>
      <c r="J292" s="132">
        <f t="shared" si="74"/>
        <v>0</v>
      </c>
      <c r="K292" s="132">
        <f t="shared" si="74"/>
        <v>0</v>
      </c>
      <c r="L292" s="132">
        <f t="shared" si="74"/>
        <v>0</v>
      </c>
      <c r="M292" s="169">
        <f t="shared" si="74"/>
        <v>0</v>
      </c>
      <c r="N292" s="169">
        <f t="shared" si="74"/>
        <v>0</v>
      </c>
    </row>
    <row r="293" spans="1:14" s="8" customFormat="1" hidden="1">
      <c r="A293" s="165">
        <v>3211</v>
      </c>
      <c r="B293" s="166" t="s">
        <v>66</v>
      </c>
      <c r="C293" s="131"/>
      <c r="D293" s="131"/>
      <c r="E293" s="131"/>
      <c r="F293" s="131"/>
      <c r="G293" s="131"/>
      <c r="H293" s="131"/>
      <c r="I293" s="131"/>
      <c r="J293" s="132"/>
      <c r="K293" s="131"/>
      <c r="L293" s="131"/>
      <c r="M293" s="167"/>
      <c r="N293" s="167"/>
    </row>
    <row r="294" spans="1:14" s="8" customFormat="1" ht="22.8" hidden="1">
      <c r="A294" s="165">
        <v>3212</v>
      </c>
      <c r="B294" s="166" t="s">
        <v>68</v>
      </c>
      <c r="C294" s="131"/>
      <c r="D294" s="131"/>
      <c r="E294" s="131"/>
      <c r="F294" s="131"/>
      <c r="G294" s="131"/>
      <c r="H294" s="131"/>
      <c r="I294" s="131"/>
      <c r="J294" s="132"/>
      <c r="K294" s="131"/>
      <c r="L294" s="131"/>
      <c r="M294" s="167"/>
      <c r="N294" s="167"/>
    </row>
    <row r="295" spans="1:14" s="8" customFormat="1" hidden="1">
      <c r="A295" s="165">
        <v>3213</v>
      </c>
      <c r="B295" s="166" t="s">
        <v>70</v>
      </c>
      <c r="C295" s="131"/>
      <c r="D295" s="131"/>
      <c r="E295" s="131"/>
      <c r="F295" s="131"/>
      <c r="G295" s="131"/>
      <c r="H295" s="131"/>
      <c r="I295" s="131"/>
      <c r="J295" s="132"/>
      <c r="K295" s="131"/>
      <c r="L295" s="131"/>
      <c r="M295" s="167"/>
      <c r="N295" s="167"/>
    </row>
    <row r="296" spans="1:14" s="8" customFormat="1" hidden="1">
      <c r="A296" s="165">
        <v>3214</v>
      </c>
      <c r="B296" s="166" t="s">
        <v>72</v>
      </c>
      <c r="C296" s="131"/>
      <c r="D296" s="131"/>
      <c r="E296" s="131"/>
      <c r="F296" s="131"/>
      <c r="G296" s="131"/>
      <c r="H296" s="131"/>
      <c r="I296" s="131"/>
      <c r="J296" s="132"/>
      <c r="K296" s="131"/>
      <c r="L296" s="131"/>
      <c r="M296" s="167"/>
      <c r="N296" s="167"/>
    </row>
    <row r="297" spans="1:14" s="8" customFormat="1" hidden="1">
      <c r="A297" s="165">
        <v>3221</v>
      </c>
      <c r="B297" s="166" t="s">
        <v>46</v>
      </c>
      <c r="C297" s="131"/>
      <c r="D297" s="131"/>
      <c r="E297" s="131"/>
      <c r="F297" s="131"/>
      <c r="G297" s="131"/>
      <c r="H297" s="131"/>
      <c r="I297" s="131"/>
      <c r="J297" s="132"/>
      <c r="K297" s="131"/>
      <c r="L297" s="131"/>
      <c r="M297" s="167"/>
      <c r="N297" s="167"/>
    </row>
    <row r="298" spans="1:14" s="8" customFormat="1">
      <c r="A298" s="185" t="s">
        <v>73</v>
      </c>
      <c r="B298" s="174" t="s">
        <v>27</v>
      </c>
      <c r="C298" s="131">
        <f>C299</f>
        <v>6360</v>
      </c>
      <c r="D298" s="131">
        <f>D299</f>
        <v>2140</v>
      </c>
      <c r="E298" s="131">
        <f>E299</f>
        <v>8500</v>
      </c>
      <c r="F298" s="131">
        <f t="shared" ref="F298:N298" si="75">F299</f>
        <v>8500</v>
      </c>
      <c r="G298" s="131">
        <f t="shared" si="75"/>
        <v>0</v>
      </c>
      <c r="H298" s="131">
        <f t="shared" si="75"/>
        <v>0</v>
      </c>
      <c r="I298" s="131">
        <f t="shared" si="75"/>
        <v>0</v>
      </c>
      <c r="J298" s="131">
        <f t="shared" si="75"/>
        <v>0</v>
      </c>
      <c r="K298" s="131">
        <f t="shared" si="75"/>
        <v>0</v>
      </c>
      <c r="L298" s="131">
        <f t="shared" si="75"/>
        <v>0</v>
      </c>
      <c r="M298" s="167">
        <f t="shared" si="75"/>
        <v>0</v>
      </c>
      <c r="N298" s="131">
        <f t="shared" si="75"/>
        <v>0</v>
      </c>
    </row>
    <row r="299" spans="1:14" s="196" customFormat="1" ht="10.199999999999999">
      <c r="A299" s="178">
        <v>3222</v>
      </c>
      <c r="B299" s="179" t="s">
        <v>47</v>
      </c>
      <c r="C299" s="188">
        <v>6360</v>
      </c>
      <c r="D299" s="188">
        <f>E299-C299</f>
        <v>2140</v>
      </c>
      <c r="E299" s="188">
        <v>8500</v>
      </c>
      <c r="F299" s="188">
        <v>8500</v>
      </c>
      <c r="G299" s="194"/>
      <c r="H299" s="194"/>
      <c r="I299" s="194"/>
      <c r="J299" s="195"/>
      <c r="K299" s="194"/>
      <c r="L299" s="194"/>
      <c r="M299" s="212"/>
      <c r="N299" s="212"/>
    </row>
    <row r="300" spans="1:14">
      <c r="A300" s="127"/>
      <c r="B300" s="128"/>
      <c r="C300" s="223"/>
      <c r="D300" s="223"/>
      <c r="E300" s="223"/>
      <c r="F300" s="223"/>
      <c r="G300" s="223"/>
      <c r="H300" s="223"/>
      <c r="I300" s="223"/>
      <c r="J300" s="223"/>
      <c r="K300" s="223"/>
      <c r="L300" s="223"/>
      <c r="M300" s="253"/>
      <c r="N300" s="253"/>
    </row>
    <row r="301" spans="1:14">
      <c r="A301" s="127"/>
      <c r="B301" s="128"/>
      <c r="C301" s="223"/>
      <c r="D301" s="223"/>
      <c r="E301" s="223"/>
      <c r="F301" s="223"/>
      <c r="G301" s="223"/>
      <c r="H301" s="223"/>
      <c r="I301" s="223"/>
      <c r="J301" s="223"/>
      <c r="K301" s="223"/>
      <c r="L301" s="223"/>
      <c r="M301" s="253"/>
      <c r="N301" s="253"/>
    </row>
    <row r="302" spans="1:14">
      <c r="A302" s="127"/>
      <c r="B302" s="128"/>
      <c r="C302" s="223"/>
      <c r="D302" s="223"/>
      <c r="E302" s="223"/>
      <c r="F302" s="223"/>
      <c r="G302" s="223"/>
      <c r="H302" s="223"/>
      <c r="I302" s="223"/>
      <c r="J302" s="223"/>
      <c r="K302" s="223"/>
      <c r="L302" s="223"/>
      <c r="M302" s="253"/>
      <c r="N302" s="253"/>
    </row>
    <row r="303" spans="1:14">
      <c r="A303" s="127"/>
      <c r="B303" s="128"/>
      <c r="C303" s="223"/>
      <c r="D303" s="223"/>
      <c r="E303" s="223"/>
      <c r="F303" s="223"/>
      <c r="G303" s="223"/>
      <c r="H303" s="223"/>
      <c r="I303" s="223"/>
      <c r="J303" s="223"/>
      <c r="K303" s="223"/>
      <c r="L303" s="223"/>
      <c r="M303" s="253"/>
      <c r="N303" s="253"/>
    </row>
    <row r="304" spans="1:14">
      <c r="A304" s="127"/>
      <c r="B304" s="128"/>
      <c r="C304" s="223"/>
      <c r="D304" s="223"/>
      <c r="E304" s="223"/>
      <c r="F304" s="223"/>
      <c r="G304" s="223"/>
      <c r="H304" s="223"/>
      <c r="I304" s="223"/>
      <c r="J304" s="223"/>
      <c r="K304" s="223"/>
      <c r="L304" s="223"/>
      <c r="M304" s="253"/>
      <c r="N304" s="253"/>
    </row>
    <row r="305" spans="1:14">
      <c r="A305" s="36"/>
      <c r="B305" s="10"/>
      <c r="C305" s="253"/>
      <c r="D305" s="253"/>
      <c r="E305" s="253"/>
      <c r="F305" s="253"/>
      <c r="G305" s="253"/>
      <c r="H305" s="253"/>
      <c r="I305" s="253"/>
      <c r="J305" s="253"/>
      <c r="K305" s="253"/>
      <c r="L305" s="253"/>
      <c r="M305" s="253"/>
      <c r="N305" s="253"/>
    </row>
    <row r="306" spans="1:14">
      <c r="A306" s="36"/>
      <c r="B306" s="10"/>
      <c r="C306" s="253"/>
      <c r="D306" s="253"/>
      <c r="E306" s="253"/>
      <c r="F306" s="253"/>
      <c r="G306" s="253"/>
      <c r="H306" s="253"/>
      <c r="I306" s="253"/>
      <c r="J306" s="253"/>
      <c r="K306" s="253"/>
      <c r="L306" s="253"/>
      <c r="M306" s="253"/>
      <c r="N306" s="253"/>
    </row>
    <row r="307" spans="1:14">
      <c r="A307" s="36"/>
      <c r="B307" s="10"/>
      <c r="C307" s="253"/>
      <c r="D307" s="253"/>
      <c r="E307" s="253"/>
      <c r="F307" s="253"/>
      <c r="G307" s="253"/>
      <c r="H307" s="253"/>
      <c r="I307" s="253"/>
      <c r="J307" s="253"/>
      <c r="K307" s="253"/>
      <c r="L307" s="253"/>
      <c r="M307" s="253"/>
      <c r="N307" s="253"/>
    </row>
    <row r="308" spans="1:14">
      <c r="A308" s="36"/>
      <c r="B308" s="10"/>
      <c r="C308" s="253"/>
      <c r="D308" s="253"/>
      <c r="E308" s="253"/>
      <c r="F308" s="253"/>
      <c r="G308" s="253"/>
      <c r="H308" s="253"/>
      <c r="I308" s="253"/>
      <c r="J308" s="253"/>
      <c r="K308" s="253"/>
      <c r="L308" s="253"/>
      <c r="M308" s="253"/>
      <c r="N308" s="253"/>
    </row>
    <row r="309" spans="1:14">
      <c r="A309" s="36"/>
      <c r="B309" s="10"/>
      <c r="C309" s="253"/>
      <c r="D309" s="253"/>
      <c r="E309" s="253"/>
      <c r="F309" s="253"/>
      <c r="G309" s="253"/>
      <c r="H309" s="253"/>
      <c r="I309" s="253"/>
      <c r="J309" s="253"/>
      <c r="K309" s="253"/>
      <c r="L309" s="253"/>
      <c r="M309" s="253"/>
      <c r="N309" s="253"/>
    </row>
    <row r="310" spans="1:14">
      <c r="A310" s="36"/>
      <c r="B310" s="10"/>
      <c r="C310" s="253"/>
      <c r="D310" s="253"/>
      <c r="E310" s="253"/>
      <c r="F310" s="253"/>
      <c r="G310" s="253"/>
      <c r="H310" s="253"/>
      <c r="I310" s="253"/>
      <c r="J310" s="253"/>
      <c r="K310" s="253"/>
      <c r="L310" s="253"/>
      <c r="M310" s="253"/>
      <c r="N310" s="253"/>
    </row>
    <row r="311" spans="1:14">
      <c r="A311" s="36"/>
      <c r="B311" s="10"/>
      <c r="C311" s="253"/>
      <c r="D311" s="253"/>
      <c r="E311" s="253"/>
      <c r="F311" s="253"/>
      <c r="G311" s="253"/>
      <c r="H311" s="253"/>
      <c r="I311" s="253"/>
      <c r="J311" s="253"/>
      <c r="K311" s="253"/>
      <c r="L311" s="253"/>
      <c r="M311" s="253"/>
      <c r="N311" s="253"/>
    </row>
    <row r="312" spans="1:14">
      <c r="A312" s="36"/>
      <c r="B312" s="10"/>
      <c r="C312" s="253"/>
      <c r="D312" s="253"/>
      <c r="E312" s="253"/>
      <c r="F312" s="253"/>
      <c r="G312" s="253"/>
      <c r="H312" s="253"/>
      <c r="I312" s="253"/>
      <c r="J312" s="253"/>
      <c r="K312" s="253"/>
      <c r="L312" s="253"/>
      <c r="M312" s="253"/>
      <c r="N312" s="253"/>
    </row>
    <row r="313" spans="1:14">
      <c r="A313" s="36"/>
      <c r="B313" s="10"/>
      <c r="C313" s="253"/>
      <c r="D313" s="253"/>
      <c r="E313" s="253"/>
      <c r="F313" s="253"/>
      <c r="G313" s="253"/>
      <c r="H313" s="253"/>
      <c r="I313" s="253"/>
      <c r="J313" s="253"/>
      <c r="K313" s="253"/>
      <c r="L313" s="253"/>
      <c r="M313" s="253"/>
      <c r="N313" s="253"/>
    </row>
    <row r="314" spans="1:14">
      <c r="A314" s="36"/>
      <c r="B314" s="10"/>
      <c r="C314" s="253"/>
      <c r="D314" s="253"/>
      <c r="E314" s="253"/>
      <c r="F314" s="253"/>
      <c r="G314" s="253"/>
      <c r="H314" s="253"/>
      <c r="I314" s="253"/>
      <c r="J314" s="253"/>
      <c r="K314" s="253"/>
      <c r="L314" s="253"/>
      <c r="M314" s="253"/>
      <c r="N314" s="253"/>
    </row>
    <row r="315" spans="1:14">
      <c r="A315" s="36"/>
      <c r="B315" s="10"/>
      <c r="C315" s="253"/>
      <c r="D315" s="253"/>
      <c r="E315" s="253"/>
      <c r="F315" s="253"/>
      <c r="G315" s="253"/>
      <c r="H315" s="253"/>
      <c r="I315" s="253"/>
      <c r="J315" s="253"/>
      <c r="K315" s="253"/>
      <c r="L315" s="253"/>
      <c r="M315" s="253"/>
      <c r="N315" s="253"/>
    </row>
    <row r="316" spans="1:14">
      <c r="A316" s="36"/>
      <c r="B316" s="10"/>
      <c r="C316" s="253"/>
      <c r="D316" s="253"/>
      <c r="E316" s="253"/>
      <c r="F316" s="253"/>
      <c r="G316" s="253"/>
      <c r="H316" s="253"/>
      <c r="I316" s="253"/>
      <c r="J316" s="253"/>
      <c r="K316" s="253"/>
      <c r="L316" s="253"/>
      <c r="M316" s="253"/>
      <c r="N316" s="253"/>
    </row>
    <row r="317" spans="1:14">
      <c r="A317" s="36"/>
      <c r="B317" s="10"/>
      <c r="C317" s="253"/>
      <c r="D317" s="253"/>
      <c r="E317" s="253"/>
      <c r="F317" s="253"/>
      <c r="G317" s="253"/>
      <c r="H317" s="253"/>
      <c r="I317" s="253"/>
      <c r="J317" s="253"/>
      <c r="K317" s="253"/>
      <c r="L317" s="253"/>
      <c r="M317" s="253"/>
      <c r="N317" s="253"/>
    </row>
    <row r="318" spans="1:14">
      <c r="A318" s="36"/>
      <c r="B318" s="10"/>
      <c r="C318" s="253"/>
      <c r="D318" s="253"/>
      <c r="E318" s="253"/>
      <c r="F318" s="253"/>
      <c r="G318" s="253"/>
      <c r="H318" s="253"/>
      <c r="I318" s="253"/>
      <c r="J318" s="253"/>
      <c r="K318" s="253"/>
      <c r="L318" s="253"/>
      <c r="M318" s="253"/>
      <c r="N318" s="253"/>
    </row>
    <row r="319" spans="1:14">
      <c r="A319" s="36"/>
      <c r="B319" s="10"/>
      <c r="C319" s="253"/>
      <c r="D319" s="253"/>
      <c r="E319" s="253"/>
      <c r="F319" s="253"/>
      <c r="G319" s="253"/>
      <c r="H319" s="253"/>
      <c r="I319" s="253"/>
      <c r="J319" s="253"/>
      <c r="K319" s="253"/>
      <c r="L319" s="253"/>
      <c r="M319" s="253"/>
      <c r="N319" s="253"/>
    </row>
    <row r="320" spans="1:14">
      <c r="A320" s="36"/>
      <c r="B320" s="10"/>
      <c r="C320" s="253"/>
      <c r="D320" s="253"/>
      <c r="E320" s="253"/>
      <c r="F320" s="253"/>
      <c r="G320" s="253"/>
      <c r="H320" s="253"/>
      <c r="I320" s="253"/>
      <c r="J320" s="253"/>
      <c r="K320" s="253"/>
      <c r="L320" s="253"/>
      <c r="M320" s="253"/>
      <c r="N320" s="253"/>
    </row>
    <row r="321" spans="1:14">
      <c r="A321" s="36"/>
      <c r="B321" s="10"/>
      <c r="C321" s="253"/>
      <c r="D321" s="253"/>
      <c r="E321" s="253"/>
      <c r="F321" s="253"/>
      <c r="G321" s="253"/>
      <c r="H321" s="253"/>
      <c r="I321" s="253"/>
      <c r="J321" s="253"/>
      <c r="K321" s="253"/>
      <c r="L321" s="253"/>
      <c r="M321" s="253"/>
      <c r="N321" s="253"/>
    </row>
    <row r="322" spans="1:14">
      <c r="A322" s="36"/>
      <c r="B322" s="10"/>
      <c r="C322" s="253"/>
      <c r="D322" s="253"/>
      <c r="E322" s="253"/>
      <c r="F322" s="253"/>
      <c r="G322" s="253"/>
      <c r="H322" s="253"/>
      <c r="I322" s="253"/>
      <c r="J322" s="253"/>
      <c r="K322" s="253"/>
      <c r="L322" s="253"/>
      <c r="M322" s="253"/>
      <c r="N322" s="253"/>
    </row>
    <row r="323" spans="1:14">
      <c r="A323" s="36"/>
      <c r="B323" s="10"/>
      <c r="C323" s="253"/>
      <c r="D323" s="253"/>
      <c r="E323" s="253"/>
      <c r="F323" s="253"/>
      <c r="G323" s="253"/>
      <c r="H323" s="253"/>
      <c r="I323" s="253"/>
      <c r="J323" s="253"/>
      <c r="K323" s="253"/>
      <c r="L323" s="253"/>
      <c r="M323" s="253"/>
      <c r="N323" s="253"/>
    </row>
    <row r="324" spans="1:14">
      <c r="A324" s="36"/>
      <c r="B324" s="10"/>
      <c r="C324" s="253"/>
      <c r="D324" s="253"/>
      <c r="E324" s="253"/>
      <c r="F324" s="253"/>
      <c r="G324" s="253"/>
      <c r="H324" s="253"/>
      <c r="I324" s="253"/>
      <c r="J324" s="253"/>
      <c r="K324" s="253"/>
      <c r="L324" s="253"/>
      <c r="M324" s="253"/>
      <c r="N324" s="253"/>
    </row>
    <row r="325" spans="1:14">
      <c r="A325" s="36"/>
      <c r="B325" s="10"/>
      <c r="C325" s="253"/>
      <c r="D325" s="253"/>
      <c r="E325" s="253"/>
      <c r="F325" s="253"/>
      <c r="G325" s="253"/>
      <c r="H325" s="253"/>
      <c r="I325" s="253"/>
      <c r="J325" s="253"/>
      <c r="K325" s="253"/>
      <c r="L325" s="253"/>
      <c r="M325" s="253"/>
      <c r="N325" s="253"/>
    </row>
    <row r="326" spans="1:14">
      <c r="A326" s="36"/>
      <c r="B326" s="10"/>
      <c r="C326" s="253"/>
      <c r="D326" s="253"/>
      <c r="E326" s="253"/>
      <c r="F326" s="253"/>
      <c r="G326" s="253"/>
      <c r="H326" s="253"/>
      <c r="I326" s="253"/>
      <c r="J326" s="253"/>
      <c r="K326" s="253"/>
      <c r="L326" s="253"/>
      <c r="M326" s="253"/>
      <c r="N326" s="253"/>
    </row>
    <row r="327" spans="1:14">
      <c r="A327" s="36"/>
      <c r="B327" s="10"/>
      <c r="C327" s="253"/>
      <c r="D327" s="253"/>
      <c r="E327" s="253"/>
      <c r="F327" s="253"/>
      <c r="G327" s="253"/>
      <c r="H327" s="253"/>
      <c r="I327" s="253"/>
      <c r="J327" s="253"/>
      <c r="K327" s="253"/>
      <c r="L327" s="253"/>
      <c r="M327" s="253"/>
      <c r="N327" s="253"/>
    </row>
    <row r="328" spans="1:14">
      <c r="A328" s="36"/>
      <c r="B328" s="10"/>
      <c r="C328" s="253"/>
      <c r="D328" s="253"/>
      <c r="E328" s="253"/>
      <c r="F328" s="253"/>
      <c r="G328" s="253"/>
      <c r="H328" s="253"/>
      <c r="I328" s="253"/>
      <c r="J328" s="253"/>
      <c r="K328" s="253"/>
      <c r="L328" s="253"/>
      <c r="M328" s="253"/>
      <c r="N328" s="253"/>
    </row>
    <row r="329" spans="1:14">
      <c r="A329" s="36"/>
      <c r="B329" s="10"/>
      <c r="C329" s="253"/>
      <c r="D329" s="253"/>
      <c r="E329" s="253"/>
      <c r="F329" s="253"/>
      <c r="G329" s="253"/>
      <c r="H329" s="253"/>
      <c r="I329" s="253"/>
      <c r="J329" s="253"/>
      <c r="K329" s="253"/>
      <c r="L329" s="253"/>
      <c r="M329" s="253"/>
      <c r="N329" s="253"/>
    </row>
    <row r="330" spans="1:14">
      <c r="A330" s="36"/>
      <c r="B330" s="10"/>
      <c r="C330" s="253"/>
      <c r="D330" s="253"/>
      <c r="E330" s="253"/>
      <c r="F330" s="253"/>
      <c r="G330" s="253"/>
      <c r="H330" s="253"/>
      <c r="I330" s="253"/>
      <c r="J330" s="253"/>
      <c r="K330" s="253"/>
      <c r="L330" s="253"/>
      <c r="M330" s="253"/>
      <c r="N330" s="253"/>
    </row>
    <row r="331" spans="1:14">
      <c r="A331" s="36"/>
      <c r="B331" s="10"/>
      <c r="C331" s="253"/>
      <c r="D331" s="253"/>
      <c r="E331" s="253"/>
      <c r="F331" s="253"/>
      <c r="G331" s="253"/>
      <c r="H331" s="253"/>
      <c r="I331" s="253"/>
      <c r="J331" s="253"/>
      <c r="K331" s="253"/>
      <c r="L331" s="253"/>
      <c r="M331" s="253"/>
      <c r="N331" s="253"/>
    </row>
    <row r="332" spans="1:14">
      <c r="A332" s="36"/>
      <c r="B332" s="10"/>
      <c r="C332" s="253"/>
      <c r="D332" s="253"/>
      <c r="E332" s="253"/>
      <c r="F332" s="253"/>
      <c r="G332" s="253"/>
      <c r="H332" s="253"/>
      <c r="I332" s="253"/>
      <c r="J332" s="253"/>
      <c r="K332" s="253"/>
      <c r="L332" s="253"/>
      <c r="M332" s="253"/>
      <c r="N332" s="253"/>
    </row>
    <row r="333" spans="1:14">
      <c r="A333" s="36"/>
      <c r="B333" s="10"/>
      <c r="C333" s="253"/>
      <c r="D333" s="253"/>
      <c r="E333" s="253"/>
      <c r="F333" s="253"/>
      <c r="G333" s="253"/>
      <c r="H333" s="253"/>
      <c r="I333" s="253"/>
      <c r="J333" s="253"/>
      <c r="K333" s="253"/>
      <c r="L333" s="253"/>
      <c r="M333" s="253"/>
      <c r="N333" s="253"/>
    </row>
    <row r="334" spans="1:14">
      <c r="A334" s="36"/>
      <c r="B334" s="10"/>
      <c r="C334" s="253"/>
      <c r="D334" s="253"/>
      <c r="E334" s="253"/>
      <c r="F334" s="253"/>
      <c r="G334" s="253"/>
      <c r="H334" s="253"/>
      <c r="I334" s="253"/>
      <c r="J334" s="253"/>
      <c r="K334" s="253"/>
      <c r="L334" s="253"/>
      <c r="M334" s="253"/>
      <c r="N334" s="253"/>
    </row>
    <row r="335" spans="1:14">
      <c r="A335" s="36"/>
      <c r="B335" s="10"/>
      <c r="C335" s="253"/>
      <c r="D335" s="253"/>
      <c r="E335" s="253"/>
      <c r="F335" s="253"/>
      <c r="G335" s="253"/>
      <c r="H335" s="253"/>
      <c r="I335" s="253"/>
      <c r="J335" s="253"/>
      <c r="K335" s="253"/>
      <c r="L335" s="253"/>
      <c r="M335" s="253"/>
      <c r="N335" s="253"/>
    </row>
    <row r="336" spans="1:14">
      <c r="A336" s="36"/>
      <c r="B336" s="10"/>
      <c r="C336" s="253"/>
      <c r="D336" s="253"/>
      <c r="E336" s="253"/>
      <c r="F336" s="253"/>
      <c r="G336" s="253"/>
      <c r="H336" s="253"/>
      <c r="I336" s="253"/>
      <c r="J336" s="253"/>
      <c r="K336" s="253"/>
      <c r="L336" s="253"/>
      <c r="M336" s="253"/>
      <c r="N336" s="253"/>
    </row>
    <row r="337" spans="1:14">
      <c r="A337" s="36"/>
      <c r="B337" s="10"/>
      <c r="C337" s="253"/>
      <c r="D337" s="253"/>
      <c r="E337" s="253"/>
      <c r="F337" s="253"/>
      <c r="G337" s="253"/>
      <c r="H337" s="253"/>
      <c r="I337" s="253"/>
      <c r="J337" s="253"/>
      <c r="K337" s="253"/>
      <c r="L337" s="253"/>
      <c r="M337" s="253"/>
      <c r="N337" s="253"/>
    </row>
    <row r="338" spans="1:14">
      <c r="A338" s="36"/>
      <c r="B338" s="10"/>
      <c r="C338" s="253"/>
      <c r="D338" s="253"/>
      <c r="E338" s="253"/>
      <c r="F338" s="253"/>
      <c r="G338" s="253"/>
      <c r="H338" s="253"/>
      <c r="I338" s="253"/>
      <c r="J338" s="253"/>
      <c r="K338" s="253"/>
      <c r="L338" s="253"/>
      <c r="M338" s="253"/>
      <c r="N338" s="253"/>
    </row>
    <row r="339" spans="1:14">
      <c r="A339" s="36"/>
      <c r="B339" s="10"/>
      <c r="C339" s="253"/>
      <c r="D339" s="253"/>
      <c r="E339" s="253"/>
      <c r="F339" s="253"/>
      <c r="G339" s="253"/>
      <c r="H339" s="253"/>
      <c r="I339" s="253"/>
      <c r="J339" s="253"/>
      <c r="K339" s="253"/>
      <c r="L339" s="253"/>
      <c r="M339" s="253"/>
      <c r="N339" s="253"/>
    </row>
    <row r="340" spans="1:14">
      <c r="A340" s="36"/>
      <c r="B340" s="10"/>
      <c r="C340" s="253"/>
      <c r="D340" s="253"/>
      <c r="E340" s="253"/>
      <c r="F340" s="253"/>
      <c r="G340" s="253"/>
      <c r="H340" s="253"/>
      <c r="I340" s="253"/>
      <c r="J340" s="253"/>
      <c r="K340" s="253"/>
      <c r="L340" s="253"/>
      <c r="M340" s="253"/>
      <c r="N340" s="253"/>
    </row>
    <row r="341" spans="1:14">
      <c r="A341" s="36"/>
      <c r="B341" s="10"/>
      <c r="C341" s="253"/>
      <c r="D341" s="253"/>
      <c r="E341" s="253"/>
      <c r="F341" s="253"/>
      <c r="G341" s="253"/>
      <c r="H341" s="253"/>
      <c r="I341" s="253"/>
      <c r="J341" s="253"/>
      <c r="K341" s="253"/>
      <c r="L341" s="253"/>
      <c r="M341" s="253"/>
      <c r="N341" s="253"/>
    </row>
    <row r="342" spans="1:14">
      <c r="A342" s="36"/>
      <c r="B342" s="10"/>
      <c r="C342" s="253"/>
      <c r="D342" s="253"/>
      <c r="E342" s="253"/>
      <c r="F342" s="253"/>
      <c r="G342" s="253"/>
      <c r="H342" s="253"/>
      <c r="I342" s="253"/>
      <c r="J342" s="253"/>
      <c r="K342" s="253"/>
      <c r="L342" s="253"/>
      <c r="M342" s="253"/>
      <c r="N342" s="253"/>
    </row>
    <row r="343" spans="1:14">
      <c r="A343" s="36"/>
      <c r="B343" s="10"/>
      <c r="C343" s="253"/>
      <c r="D343" s="253"/>
      <c r="E343" s="253"/>
      <c r="F343" s="253"/>
      <c r="G343" s="253"/>
      <c r="H343" s="253"/>
      <c r="I343" s="253"/>
      <c r="J343" s="253"/>
      <c r="K343" s="253"/>
      <c r="L343" s="253"/>
      <c r="M343" s="253"/>
      <c r="N343" s="253"/>
    </row>
    <row r="344" spans="1:14">
      <c r="A344" s="36"/>
      <c r="B344" s="10"/>
      <c r="C344" s="253"/>
      <c r="D344" s="253"/>
      <c r="E344" s="253"/>
      <c r="F344" s="253"/>
      <c r="G344" s="253"/>
      <c r="H344" s="253"/>
      <c r="I344" s="253"/>
      <c r="J344" s="253"/>
      <c r="K344" s="253"/>
      <c r="L344" s="253"/>
      <c r="M344" s="253"/>
      <c r="N344" s="253"/>
    </row>
    <row r="345" spans="1:14">
      <c r="A345" s="36"/>
      <c r="B345" s="10"/>
      <c r="C345" s="253"/>
      <c r="D345" s="253"/>
      <c r="E345" s="253"/>
      <c r="F345" s="253"/>
      <c r="G345" s="253"/>
      <c r="H345" s="253"/>
      <c r="I345" s="253"/>
      <c r="J345" s="253"/>
      <c r="K345" s="253"/>
      <c r="L345" s="253"/>
      <c r="M345" s="253"/>
      <c r="N345" s="253"/>
    </row>
    <row r="346" spans="1:14">
      <c r="A346" s="36"/>
      <c r="B346" s="10"/>
      <c r="C346" s="253"/>
      <c r="D346" s="253"/>
      <c r="E346" s="253"/>
      <c r="F346" s="253"/>
      <c r="G346" s="253"/>
      <c r="H346" s="253"/>
      <c r="I346" s="253"/>
      <c r="J346" s="253"/>
      <c r="K346" s="253"/>
      <c r="L346" s="253"/>
      <c r="M346" s="253"/>
      <c r="N346" s="253"/>
    </row>
    <row r="347" spans="1:14">
      <c r="A347" s="36"/>
      <c r="B347" s="10"/>
      <c r="C347" s="253"/>
      <c r="D347" s="253"/>
      <c r="E347" s="253"/>
      <c r="F347" s="253"/>
      <c r="G347" s="253"/>
      <c r="H347" s="253"/>
      <c r="I347" s="253"/>
      <c r="J347" s="253"/>
      <c r="K347" s="253"/>
      <c r="L347" s="253"/>
      <c r="M347" s="253"/>
      <c r="N347" s="253"/>
    </row>
    <row r="348" spans="1:14">
      <c r="A348" s="36"/>
      <c r="B348" s="10"/>
      <c r="C348" s="253"/>
      <c r="D348" s="253"/>
      <c r="E348" s="253"/>
      <c r="F348" s="253"/>
      <c r="G348" s="253"/>
      <c r="H348" s="253"/>
      <c r="I348" s="253"/>
      <c r="J348" s="253"/>
      <c r="K348" s="253"/>
      <c r="L348" s="253"/>
      <c r="M348" s="253"/>
      <c r="N348" s="253"/>
    </row>
    <row r="349" spans="1:14">
      <c r="A349" s="36"/>
      <c r="B349" s="10"/>
      <c r="C349" s="253"/>
      <c r="D349" s="253"/>
      <c r="E349" s="253"/>
      <c r="F349" s="253"/>
      <c r="G349" s="253"/>
      <c r="H349" s="253"/>
      <c r="I349" s="253"/>
      <c r="J349" s="253"/>
      <c r="K349" s="253"/>
      <c r="L349" s="253"/>
      <c r="M349" s="253"/>
      <c r="N349" s="253"/>
    </row>
    <row r="350" spans="1:14">
      <c r="A350" s="36"/>
      <c r="B350" s="10"/>
      <c r="C350" s="253"/>
      <c r="D350" s="253"/>
      <c r="E350" s="253"/>
      <c r="F350" s="253"/>
      <c r="G350" s="253"/>
      <c r="H350" s="253"/>
      <c r="I350" s="253"/>
      <c r="J350" s="253"/>
      <c r="K350" s="253"/>
      <c r="L350" s="253"/>
      <c r="M350" s="253"/>
      <c r="N350" s="253"/>
    </row>
    <row r="351" spans="1:14">
      <c r="A351" s="36"/>
      <c r="B351" s="10"/>
      <c r="C351" s="253"/>
      <c r="D351" s="253"/>
      <c r="E351" s="253"/>
      <c r="F351" s="253"/>
      <c r="G351" s="253"/>
      <c r="H351" s="253"/>
      <c r="I351" s="253"/>
      <c r="J351" s="253"/>
      <c r="K351" s="253"/>
      <c r="L351" s="253"/>
      <c r="M351" s="253"/>
      <c r="N351" s="253"/>
    </row>
    <row r="352" spans="1:14">
      <c r="A352" s="36"/>
      <c r="B352" s="10"/>
      <c r="C352" s="253"/>
      <c r="D352" s="253"/>
      <c r="E352" s="253"/>
      <c r="F352" s="253"/>
      <c r="G352" s="253"/>
      <c r="H352" s="253"/>
      <c r="I352" s="253"/>
      <c r="J352" s="253"/>
      <c r="K352" s="253"/>
      <c r="L352" s="253"/>
      <c r="M352" s="253"/>
      <c r="N352" s="253"/>
    </row>
    <row r="353" spans="1:14">
      <c r="A353" s="36"/>
      <c r="B353" s="10"/>
      <c r="C353" s="253"/>
      <c r="D353" s="253"/>
      <c r="E353" s="253"/>
      <c r="F353" s="253"/>
      <c r="G353" s="253"/>
      <c r="H353" s="253"/>
      <c r="I353" s="253"/>
      <c r="J353" s="253"/>
      <c r="K353" s="253"/>
      <c r="L353" s="253"/>
      <c r="M353" s="253"/>
      <c r="N353" s="253"/>
    </row>
    <row r="354" spans="1:14">
      <c r="A354" s="36"/>
      <c r="B354" s="10"/>
      <c r="C354" s="253"/>
      <c r="D354" s="253"/>
      <c r="E354" s="253"/>
      <c r="F354" s="253"/>
      <c r="G354" s="253"/>
      <c r="H354" s="253"/>
      <c r="I354" s="253"/>
      <c r="J354" s="253"/>
      <c r="K354" s="253"/>
      <c r="L354" s="253"/>
      <c r="M354" s="253"/>
      <c r="N354" s="253"/>
    </row>
    <row r="355" spans="1:14">
      <c r="A355" s="36"/>
      <c r="B355" s="10"/>
      <c r="C355" s="253"/>
      <c r="D355" s="253"/>
      <c r="E355" s="253"/>
      <c r="F355" s="253"/>
      <c r="G355" s="253"/>
      <c r="H355" s="253"/>
      <c r="I355" s="253"/>
      <c r="J355" s="253"/>
      <c r="K355" s="253"/>
      <c r="L355" s="253"/>
      <c r="M355" s="253"/>
      <c r="N355" s="253"/>
    </row>
    <row r="356" spans="1:14">
      <c r="A356" s="36"/>
      <c r="B356" s="10"/>
      <c r="C356" s="253"/>
      <c r="D356" s="253"/>
      <c r="E356" s="253"/>
      <c r="F356" s="253"/>
      <c r="G356" s="253"/>
      <c r="H356" s="253"/>
      <c r="I356" s="253"/>
      <c r="J356" s="253"/>
      <c r="K356" s="253"/>
      <c r="L356" s="253"/>
      <c r="M356" s="253"/>
      <c r="N356" s="253"/>
    </row>
    <row r="357" spans="1:14">
      <c r="A357" s="36"/>
      <c r="B357" s="10"/>
      <c r="C357" s="253"/>
      <c r="D357" s="253"/>
      <c r="E357" s="253"/>
      <c r="F357" s="253"/>
      <c r="G357" s="253"/>
      <c r="H357" s="253"/>
      <c r="I357" s="253"/>
      <c r="J357" s="253"/>
      <c r="K357" s="253"/>
      <c r="L357" s="253"/>
      <c r="M357" s="253"/>
      <c r="N357" s="253"/>
    </row>
    <row r="358" spans="1:14">
      <c r="A358" s="36"/>
      <c r="B358" s="10"/>
      <c r="C358" s="253"/>
      <c r="D358" s="253"/>
      <c r="E358" s="253"/>
      <c r="F358" s="253"/>
      <c r="G358" s="253"/>
      <c r="H358" s="253"/>
      <c r="I358" s="253"/>
      <c r="J358" s="253"/>
      <c r="K358" s="253"/>
      <c r="L358" s="253"/>
      <c r="M358" s="253"/>
      <c r="N358" s="253"/>
    </row>
    <row r="359" spans="1:14">
      <c r="A359" s="36"/>
      <c r="B359" s="10"/>
      <c r="C359" s="253"/>
      <c r="D359" s="253"/>
      <c r="E359" s="253"/>
      <c r="F359" s="253"/>
      <c r="G359" s="253"/>
      <c r="H359" s="253"/>
      <c r="I359" s="253"/>
      <c r="J359" s="253"/>
      <c r="K359" s="253"/>
      <c r="L359" s="253"/>
      <c r="M359" s="253"/>
      <c r="N359" s="253"/>
    </row>
    <row r="360" spans="1:14">
      <c r="A360" s="36"/>
      <c r="B360" s="10"/>
      <c r="C360" s="253"/>
      <c r="D360" s="253"/>
      <c r="E360" s="253"/>
      <c r="F360" s="253"/>
      <c r="G360" s="253"/>
      <c r="H360" s="253"/>
      <c r="I360" s="253"/>
      <c r="J360" s="253"/>
      <c r="K360" s="253"/>
      <c r="L360" s="253"/>
      <c r="M360" s="253"/>
      <c r="N360" s="253"/>
    </row>
    <row r="361" spans="1:14">
      <c r="A361" s="36"/>
      <c r="B361" s="10"/>
      <c r="C361" s="253"/>
      <c r="D361" s="253"/>
      <c r="E361" s="253"/>
      <c r="F361" s="253"/>
      <c r="G361" s="253"/>
      <c r="H361" s="253"/>
      <c r="I361" s="253"/>
      <c r="J361" s="253"/>
      <c r="K361" s="253"/>
      <c r="L361" s="253"/>
      <c r="M361" s="253"/>
      <c r="N361" s="253"/>
    </row>
    <row r="362" spans="1:14">
      <c r="A362" s="36"/>
      <c r="B362" s="10"/>
      <c r="C362" s="253"/>
      <c r="D362" s="253"/>
      <c r="E362" s="253"/>
      <c r="F362" s="253"/>
      <c r="G362" s="253"/>
      <c r="H362" s="253"/>
      <c r="I362" s="253"/>
      <c r="J362" s="253"/>
      <c r="K362" s="253"/>
      <c r="L362" s="253"/>
      <c r="M362" s="253"/>
      <c r="N362" s="253"/>
    </row>
    <row r="363" spans="1:14">
      <c r="A363" s="36"/>
      <c r="B363" s="10"/>
      <c r="C363" s="253"/>
      <c r="D363" s="253"/>
      <c r="E363" s="253"/>
      <c r="F363" s="253"/>
      <c r="G363" s="253"/>
      <c r="H363" s="253"/>
      <c r="I363" s="253"/>
      <c r="J363" s="253"/>
      <c r="K363" s="253"/>
      <c r="L363" s="253"/>
      <c r="M363" s="253"/>
      <c r="N363" s="253"/>
    </row>
    <row r="364" spans="1:14">
      <c r="A364" s="36"/>
      <c r="B364" s="10"/>
      <c r="C364" s="253"/>
      <c r="D364" s="253"/>
      <c r="E364" s="253"/>
      <c r="F364" s="253"/>
      <c r="G364" s="253"/>
      <c r="H364" s="253"/>
      <c r="I364" s="253"/>
      <c r="J364" s="253"/>
      <c r="K364" s="253"/>
      <c r="L364" s="253"/>
      <c r="M364" s="253"/>
      <c r="N364" s="253"/>
    </row>
    <row r="365" spans="1:14">
      <c r="A365" s="36"/>
      <c r="B365" s="10"/>
      <c r="C365" s="253"/>
      <c r="D365" s="253"/>
      <c r="E365" s="253"/>
      <c r="F365" s="253"/>
      <c r="G365" s="253"/>
      <c r="H365" s="253"/>
      <c r="I365" s="253"/>
      <c r="J365" s="253"/>
      <c r="K365" s="253"/>
      <c r="L365" s="253"/>
      <c r="M365" s="253"/>
      <c r="N365" s="253"/>
    </row>
    <row r="366" spans="1:14">
      <c r="A366" s="36"/>
      <c r="B366" s="10"/>
      <c r="C366" s="253"/>
      <c r="D366" s="253"/>
      <c r="E366" s="253"/>
      <c r="F366" s="253"/>
      <c r="G366" s="253"/>
      <c r="H366" s="253"/>
      <c r="I366" s="253"/>
      <c r="J366" s="253"/>
      <c r="K366" s="253"/>
      <c r="L366" s="253"/>
      <c r="M366" s="253"/>
      <c r="N366" s="253"/>
    </row>
    <row r="367" spans="1:14">
      <c r="A367" s="36"/>
      <c r="B367" s="10"/>
      <c r="C367" s="253"/>
      <c r="D367" s="253"/>
      <c r="E367" s="253"/>
      <c r="F367" s="253"/>
      <c r="G367" s="253"/>
      <c r="H367" s="253"/>
      <c r="I367" s="253"/>
      <c r="J367" s="253"/>
      <c r="K367" s="253"/>
      <c r="L367" s="253"/>
      <c r="M367" s="253"/>
      <c r="N367" s="253"/>
    </row>
    <row r="368" spans="1:14">
      <c r="A368" s="36"/>
      <c r="B368" s="10"/>
      <c r="C368" s="253"/>
      <c r="D368" s="253"/>
      <c r="E368" s="253"/>
      <c r="F368" s="253"/>
      <c r="G368" s="253"/>
      <c r="H368" s="253"/>
      <c r="I368" s="253"/>
      <c r="J368" s="253"/>
      <c r="K368" s="253"/>
      <c r="L368" s="253"/>
      <c r="M368" s="253"/>
      <c r="N368" s="253"/>
    </row>
    <row r="369" spans="1:14">
      <c r="A369" s="36"/>
      <c r="B369" s="10"/>
      <c r="C369" s="253"/>
      <c r="D369" s="253"/>
      <c r="E369" s="253"/>
      <c r="F369" s="253"/>
      <c r="G369" s="253"/>
      <c r="H369" s="253"/>
      <c r="I369" s="253"/>
      <c r="J369" s="253"/>
      <c r="K369" s="253"/>
      <c r="L369" s="253"/>
      <c r="M369" s="253"/>
      <c r="N369" s="253"/>
    </row>
    <row r="370" spans="1:14">
      <c r="A370" s="36"/>
      <c r="B370" s="10"/>
      <c r="C370" s="253"/>
      <c r="D370" s="253"/>
      <c r="E370" s="253"/>
      <c r="F370" s="253"/>
      <c r="G370" s="253"/>
      <c r="H370" s="253"/>
      <c r="I370" s="253"/>
      <c r="J370" s="253"/>
      <c r="K370" s="253"/>
      <c r="L370" s="253"/>
      <c r="M370" s="253"/>
      <c r="N370" s="253"/>
    </row>
    <row r="371" spans="1:14">
      <c r="A371" s="36"/>
      <c r="B371" s="10"/>
      <c r="C371" s="253"/>
      <c r="D371" s="253"/>
      <c r="E371" s="253"/>
      <c r="F371" s="253"/>
      <c r="G371" s="253"/>
      <c r="H371" s="253"/>
      <c r="I371" s="253"/>
      <c r="J371" s="253"/>
      <c r="K371" s="253"/>
      <c r="L371" s="253"/>
      <c r="M371" s="253"/>
      <c r="N371" s="253"/>
    </row>
    <row r="372" spans="1:14">
      <c r="A372" s="36"/>
      <c r="B372" s="10"/>
      <c r="C372" s="253"/>
      <c r="D372" s="253"/>
      <c r="E372" s="253"/>
      <c r="F372" s="253"/>
      <c r="G372" s="253"/>
      <c r="H372" s="253"/>
      <c r="I372" s="253"/>
      <c r="J372" s="253"/>
      <c r="K372" s="253"/>
      <c r="L372" s="253"/>
      <c r="M372" s="253"/>
      <c r="N372" s="253"/>
    </row>
    <row r="373" spans="1:14">
      <c r="A373" s="36"/>
      <c r="B373" s="10"/>
      <c r="C373" s="253"/>
      <c r="D373" s="253"/>
      <c r="E373" s="253"/>
      <c r="F373" s="253"/>
      <c r="G373" s="253"/>
      <c r="H373" s="253"/>
      <c r="I373" s="253"/>
      <c r="J373" s="253"/>
      <c r="K373" s="253"/>
      <c r="L373" s="253"/>
      <c r="M373" s="253"/>
      <c r="N373" s="253"/>
    </row>
    <row r="374" spans="1:14">
      <c r="A374" s="36"/>
      <c r="B374" s="10"/>
      <c r="C374" s="253"/>
      <c r="D374" s="253"/>
      <c r="E374" s="253"/>
      <c r="F374" s="253"/>
      <c r="G374" s="253"/>
      <c r="H374" s="253"/>
      <c r="I374" s="253"/>
      <c r="J374" s="253"/>
      <c r="K374" s="253"/>
      <c r="L374" s="253"/>
      <c r="M374" s="253"/>
      <c r="N374" s="253"/>
    </row>
    <row r="375" spans="1:14">
      <c r="A375" s="36"/>
      <c r="B375" s="10"/>
      <c r="C375" s="253"/>
      <c r="D375" s="253"/>
      <c r="E375" s="253"/>
      <c r="F375" s="253"/>
      <c r="G375" s="253"/>
      <c r="H375" s="253"/>
      <c r="I375" s="253"/>
      <c r="J375" s="253"/>
      <c r="K375" s="253"/>
      <c r="L375" s="253"/>
      <c r="M375" s="253"/>
      <c r="N375" s="253"/>
    </row>
    <row r="376" spans="1:14">
      <c r="A376" s="36"/>
      <c r="B376" s="10"/>
      <c r="C376" s="253"/>
      <c r="D376" s="253"/>
      <c r="E376" s="253"/>
      <c r="F376" s="253"/>
      <c r="G376" s="253"/>
      <c r="H376" s="253"/>
      <c r="I376" s="253"/>
      <c r="J376" s="253"/>
      <c r="K376" s="253"/>
      <c r="L376" s="253"/>
      <c r="M376" s="253"/>
      <c r="N376" s="253"/>
    </row>
    <row r="377" spans="1:14">
      <c r="A377" s="36"/>
      <c r="B377" s="10"/>
      <c r="C377" s="253"/>
      <c r="D377" s="253"/>
      <c r="E377" s="253"/>
      <c r="F377" s="253"/>
      <c r="G377" s="253"/>
      <c r="H377" s="253"/>
      <c r="I377" s="253"/>
      <c r="J377" s="253"/>
      <c r="K377" s="253"/>
      <c r="L377" s="253"/>
      <c r="M377" s="253"/>
      <c r="N377" s="253"/>
    </row>
    <row r="378" spans="1:14">
      <c r="A378" s="36"/>
      <c r="B378" s="10"/>
      <c r="C378" s="253"/>
      <c r="D378" s="253"/>
      <c r="E378" s="253"/>
      <c r="F378" s="253"/>
      <c r="G378" s="253"/>
      <c r="H378" s="253"/>
      <c r="I378" s="253"/>
      <c r="J378" s="253"/>
      <c r="K378" s="253"/>
      <c r="L378" s="253"/>
      <c r="M378" s="253"/>
      <c r="N378" s="253"/>
    </row>
    <row r="379" spans="1:14">
      <c r="A379" s="36"/>
      <c r="B379" s="10"/>
      <c r="C379" s="253"/>
      <c r="D379" s="253"/>
      <c r="E379" s="253"/>
      <c r="F379" s="253"/>
      <c r="G379" s="253"/>
      <c r="H379" s="253"/>
      <c r="I379" s="253"/>
      <c r="J379" s="253"/>
      <c r="K379" s="253"/>
      <c r="L379" s="253"/>
      <c r="M379" s="253"/>
      <c r="N379" s="253"/>
    </row>
    <row r="380" spans="1:14">
      <c r="A380" s="36"/>
      <c r="B380" s="10"/>
      <c r="C380" s="253"/>
      <c r="D380" s="253"/>
      <c r="E380" s="253"/>
      <c r="F380" s="253"/>
      <c r="G380" s="253"/>
      <c r="H380" s="253"/>
      <c r="I380" s="253"/>
      <c r="J380" s="253"/>
      <c r="K380" s="253"/>
      <c r="L380" s="253"/>
      <c r="M380" s="253"/>
      <c r="N380" s="253"/>
    </row>
    <row r="381" spans="1:14">
      <c r="A381" s="36"/>
      <c r="B381" s="10"/>
      <c r="C381" s="253"/>
      <c r="D381" s="253"/>
      <c r="E381" s="253"/>
      <c r="F381" s="253"/>
      <c r="G381" s="253"/>
      <c r="H381" s="253"/>
      <c r="I381" s="253"/>
      <c r="J381" s="253"/>
      <c r="K381" s="253"/>
      <c r="L381" s="253"/>
      <c r="M381" s="253"/>
      <c r="N381" s="253"/>
    </row>
    <row r="382" spans="1:14">
      <c r="A382" s="36"/>
      <c r="B382" s="10"/>
      <c r="C382" s="253"/>
      <c r="D382" s="253"/>
      <c r="E382" s="253"/>
      <c r="F382" s="253"/>
      <c r="G382" s="253"/>
      <c r="H382" s="253"/>
      <c r="I382" s="253"/>
      <c r="J382" s="253"/>
      <c r="K382" s="253"/>
      <c r="L382" s="253"/>
      <c r="M382" s="253"/>
      <c r="N382" s="253"/>
    </row>
    <row r="383" spans="1:14">
      <c r="A383" s="36"/>
      <c r="B383" s="10"/>
      <c r="C383" s="253"/>
      <c r="D383" s="253"/>
      <c r="E383" s="253"/>
      <c r="F383" s="253"/>
      <c r="G383" s="253"/>
      <c r="H383" s="253"/>
      <c r="I383" s="253"/>
      <c r="J383" s="253"/>
      <c r="K383" s="253"/>
      <c r="L383" s="253"/>
      <c r="M383" s="253"/>
      <c r="N383" s="253"/>
    </row>
    <row r="384" spans="1:14">
      <c r="A384" s="36"/>
      <c r="B384" s="10"/>
      <c r="C384" s="253"/>
      <c r="D384" s="253"/>
      <c r="E384" s="253"/>
      <c r="F384" s="253"/>
      <c r="G384" s="253"/>
      <c r="H384" s="253"/>
      <c r="I384" s="253"/>
      <c r="J384" s="253"/>
      <c r="K384" s="253"/>
      <c r="L384" s="253"/>
      <c r="M384" s="253"/>
      <c r="N384" s="253"/>
    </row>
    <row r="385" spans="1:14">
      <c r="A385" s="36"/>
      <c r="B385" s="10"/>
      <c r="C385" s="253"/>
      <c r="D385" s="253"/>
      <c r="E385" s="253"/>
      <c r="F385" s="253"/>
      <c r="G385" s="253"/>
      <c r="H385" s="253"/>
      <c r="I385" s="253"/>
      <c r="J385" s="253"/>
      <c r="K385" s="253"/>
      <c r="L385" s="253"/>
      <c r="M385" s="253"/>
      <c r="N385" s="253"/>
    </row>
    <row r="386" spans="1:14">
      <c r="A386" s="36"/>
      <c r="B386" s="10"/>
      <c r="C386" s="253"/>
      <c r="D386" s="253"/>
      <c r="E386" s="253"/>
      <c r="F386" s="253"/>
      <c r="G386" s="253"/>
      <c r="H386" s="253"/>
      <c r="I386" s="253"/>
      <c r="J386" s="253"/>
      <c r="K386" s="253"/>
      <c r="L386" s="253"/>
      <c r="M386" s="253"/>
      <c r="N386" s="253"/>
    </row>
    <row r="387" spans="1:14">
      <c r="A387" s="36"/>
      <c r="B387" s="10"/>
      <c r="C387" s="253"/>
      <c r="D387" s="253"/>
      <c r="E387" s="253"/>
      <c r="F387" s="253"/>
      <c r="G387" s="253"/>
      <c r="H387" s="253"/>
      <c r="I387" s="253"/>
      <c r="J387" s="253"/>
      <c r="K387" s="253"/>
      <c r="L387" s="253"/>
      <c r="M387" s="253"/>
      <c r="N387" s="253"/>
    </row>
    <row r="388" spans="1:14">
      <c r="A388" s="36"/>
      <c r="B388" s="10"/>
      <c r="C388" s="253"/>
      <c r="D388" s="253"/>
      <c r="E388" s="253"/>
      <c r="F388" s="253"/>
      <c r="G388" s="253"/>
      <c r="H388" s="253"/>
      <c r="I388" s="253"/>
      <c r="J388" s="253"/>
      <c r="K388" s="253"/>
      <c r="L388" s="253"/>
      <c r="M388" s="253"/>
      <c r="N388" s="253"/>
    </row>
    <row r="389" spans="1:14">
      <c r="A389" s="36"/>
      <c r="B389" s="10"/>
      <c r="C389" s="253"/>
      <c r="D389" s="253"/>
      <c r="E389" s="253"/>
      <c r="F389" s="253"/>
      <c r="G389" s="253"/>
      <c r="H389" s="253"/>
      <c r="I389" s="253"/>
      <c r="J389" s="253"/>
      <c r="K389" s="253"/>
      <c r="L389" s="253"/>
      <c r="M389" s="253"/>
      <c r="N389" s="253"/>
    </row>
    <row r="390" spans="1:14">
      <c r="A390" s="36"/>
      <c r="B390" s="10"/>
      <c r="C390" s="253"/>
      <c r="D390" s="253"/>
      <c r="E390" s="253"/>
      <c r="F390" s="253"/>
      <c r="G390" s="253"/>
      <c r="H390" s="253"/>
      <c r="I390" s="253"/>
      <c r="J390" s="253"/>
      <c r="K390" s="253"/>
      <c r="L390" s="253"/>
      <c r="M390" s="253"/>
      <c r="N390" s="253"/>
    </row>
    <row r="391" spans="1:14">
      <c r="A391" s="36"/>
      <c r="B391" s="10"/>
      <c r="C391" s="253"/>
      <c r="D391" s="253"/>
      <c r="E391" s="253"/>
      <c r="F391" s="253"/>
      <c r="G391" s="253"/>
      <c r="H391" s="253"/>
      <c r="I391" s="253"/>
      <c r="J391" s="253"/>
      <c r="K391" s="253"/>
      <c r="L391" s="253"/>
      <c r="M391" s="253"/>
      <c r="N391" s="253"/>
    </row>
    <row r="392" spans="1:14">
      <c r="A392" s="36"/>
      <c r="B392" s="10"/>
      <c r="C392" s="253"/>
      <c r="D392" s="253"/>
      <c r="E392" s="253"/>
      <c r="F392" s="253"/>
      <c r="G392" s="253"/>
      <c r="H392" s="253"/>
      <c r="I392" s="253"/>
      <c r="J392" s="253"/>
      <c r="K392" s="253"/>
      <c r="L392" s="253"/>
      <c r="M392" s="253"/>
      <c r="N392" s="253"/>
    </row>
    <row r="393" spans="1:14">
      <c r="A393" s="36"/>
      <c r="B393" s="10"/>
      <c r="C393" s="253"/>
      <c r="D393" s="253"/>
      <c r="E393" s="253"/>
      <c r="F393" s="253"/>
      <c r="G393" s="253"/>
      <c r="H393" s="253"/>
      <c r="I393" s="253"/>
      <c r="J393" s="253"/>
      <c r="K393" s="253"/>
      <c r="L393" s="253"/>
      <c r="M393" s="253"/>
      <c r="N393" s="253"/>
    </row>
    <row r="394" spans="1:14">
      <c r="A394" s="36"/>
      <c r="B394" s="10"/>
      <c r="C394" s="253"/>
      <c r="D394" s="253"/>
      <c r="E394" s="253"/>
      <c r="F394" s="253"/>
      <c r="G394" s="253"/>
      <c r="H394" s="253"/>
      <c r="I394" s="253"/>
      <c r="J394" s="253"/>
      <c r="K394" s="253"/>
      <c r="L394" s="253"/>
      <c r="M394" s="253"/>
      <c r="N394" s="253"/>
    </row>
    <row r="395" spans="1:14">
      <c r="A395" s="36"/>
      <c r="B395" s="10"/>
      <c r="C395" s="253"/>
      <c r="D395" s="253"/>
      <c r="E395" s="253"/>
      <c r="F395" s="253"/>
      <c r="G395" s="253"/>
      <c r="H395" s="253"/>
      <c r="I395" s="253"/>
      <c r="J395" s="253"/>
      <c r="K395" s="253"/>
      <c r="L395" s="253"/>
      <c r="M395" s="253"/>
      <c r="N395" s="253"/>
    </row>
    <row r="396" spans="1:14">
      <c r="A396" s="36"/>
      <c r="B396" s="10"/>
      <c r="C396" s="253"/>
      <c r="D396" s="253"/>
      <c r="E396" s="253"/>
      <c r="F396" s="253"/>
      <c r="G396" s="253"/>
      <c r="H396" s="253"/>
      <c r="I396" s="253"/>
      <c r="J396" s="253"/>
      <c r="K396" s="253"/>
      <c r="L396" s="253"/>
      <c r="M396" s="253"/>
      <c r="N396" s="253"/>
    </row>
    <row r="397" spans="1:14">
      <c r="A397" s="36"/>
      <c r="B397" s="10"/>
      <c r="C397" s="253"/>
      <c r="D397" s="253"/>
      <c r="E397" s="253"/>
      <c r="F397" s="253"/>
      <c r="G397" s="253"/>
      <c r="H397" s="253"/>
      <c r="I397" s="253"/>
      <c r="J397" s="253"/>
      <c r="K397" s="253"/>
      <c r="L397" s="253"/>
      <c r="M397" s="253"/>
      <c r="N397" s="253"/>
    </row>
    <row r="398" spans="1:14">
      <c r="A398" s="36"/>
      <c r="B398" s="10"/>
      <c r="C398" s="253"/>
      <c r="D398" s="253"/>
      <c r="E398" s="253"/>
      <c r="F398" s="253"/>
      <c r="G398" s="253"/>
      <c r="H398" s="253"/>
      <c r="I398" s="253"/>
      <c r="J398" s="253"/>
      <c r="K398" s="253"/>
      <c r="L398" s="253"/>
      <c r="M398" s="253"/>
      <c r="N398" s="253"/>
    </row>
    <row r="399" spans="1:14">
      <c r="A399" s="36"/>
      <c r="B399" s="10"/>
      <c r="C399" s="253"/>
      <c r="D399" s="253"/>
      <c r="E399" s="253"/>
      <c r="F399" s="253"/>
      <c r="G399" s="253"/>
      <c r="H399" s="253"/>
      <c r="I399" s="253"/>
      <c r="J399" s="253"/>
      <c r="K399" s="253"/>
      <c r="L399" s="253"/>
      <c r="M399" s="253"/>
      <c r="N399" s="253"/>
    </row>
    <row r="400" spans="1:14">
      <c r="A400" s="36"/>
      <c r="B400" s="10"/>
      <c r="C400" s="253"/>
      <c r="D400" s="253"/>
      <c r="E400" s="253"/>
      <c r="F400" s="253"/>
      <c r="G400" s="253"/>
      <c r="H400" s="253"/>
      <c r="I400" s="253"/>
      <c r="J400" s="253"/>
      <c r="K400" s="253"/>
      <c r="L400" s="253"/>
      <c r="M400" s="253"/>
      <c r="N400" s="253"/>
    </row>
    <row r="401" spans="1:14">
      <c r="A401" s="36"/>
      <c r="B401" s="10"/>
      <c r="C401" s="253"/>
      <c r="D401" s="253"/>
      <c r="E401" s="253"/>
      <c r="F401" s="253"/>
      <c r="G401" s="253"/>
      <c r="H401" s="253"/>
      <c r="I401" s="253"/>
      <c r="J401" s="253"/>
      <c r="K401" s="253"/>
      <c r="L401" s="253"/>
      <c r="M401" s="253"/>
      <c r="N401" s="253"/>
    </row>
    <row r="402" spans="1:14">
      <c r="A402" s="36"/>
      <c r="B402" s="10"/>
      <c r="C402" s="253"/>
      <c r="D402" s="253"/>
      <c r="E402" s="253"/>
      <c r="F402" s="253"/>
      <c r="G402" s="253"/>
      <c r="H402" s="253"/>
      <c r="I402" s="253"/>
      <c r="J402" s="253"/>
      <c r="K402" s="253"/>
      <c r="L402" s="253"/>
      <c r="M402" s="253"/>
      <c r="N402" s="253"/>
    </row>
    <row r="403" spans="1:14">
      <c r="A403" s="36"/>
      <c r="B403" s="10"/>
      <c r="C403" s="253"/>
      <c r="D403" s="253"/>
      <c r="E403" s="253"/>
      <c r="F403" s="253"/>
      <c r="G403" s="253"/>
      <c r="H403" s="253"/>
      <c r="I403" s="253"/>
      <c r="J403" s="253"/>
      <c r="K403" s="253"/>
      <c r="L403" s="253"/>
      <c r="M403" s="253"/>
      <c r="N403" s="253"/>
    </row>
    <row r="404" spans="1:14">
      <c r="A404" s="36"/>
      <c r="B404" s="10"/>
      <c r="C404" s="253"/>
      <c r="D404" s="253"/>
      <c r="E404" s="253"/>
      <c r="F404" s="253"/>
      <c r="G404" s="253"/>
      <c r="H404" s="253"/>
      <c r="I404" s="253"/>
      <c r="J404" s="253"/>
      <c r="K404" s="253"/>
      <c r="L404" s="253"/>
      <c r="M404" s="253"/>
      <c r="N404" s="253"/>
    </row>
    <row r="405" spans="1:14">
      <c r="A405" s="36"/>
      <c r="B405" s="10"/>
      <c r="C405" s="253"/>
      <c r="D405" s="253"/>
      <c r="E405" s="253"/>
      <c r="F405" s="253"/>
      <c r="G405" s="253"/>
      <c r="H405" s="253"/>
      <c r="I405" s="253"/>
      <c r="J405" s="253"/>
      <c r="K405" s="253"/>
      <c r="L405" s="253"/>
      <c r="M405" s="253"/>
      <c r="N405" s="253"/>
    </row>
    <row r="406" spans="1:14">
      <c r="A406" s="36"/>
      <c r="B406" s="10"/>
      <c r="C406" s="253"/>
      <c r="D406" s="253"/>
      <c r="E406" s="253"/>
      <c r="F406" s="253"/>
      <c r="G406" s="253"/>
      <c r="H406" s="253"/>
      <c r="I406" s="253"/>
      <c r="J406" s="253"/>
      <c r="K406" s="253"/>
      <c r="L406" s="253"/>
      <c r="M406" s="253"/>
      <c r="N406" s="253"/>
    </row>
    <row r="407" spans="1:14">
      <c r="A407" s="36"/>
      <c r="B407" s="10"/>
      <c r="C407" s="253"/>
      <c r="D407" s="253"/>
      <c r="E407" s="253"/>
      <c r="F407" s="253"/>
      <c r="G407" s="253"/>
      <c r="H407" s="253"/>
      <c r="I407" s="253"/>
      <c r="J407" s="253"/>
      <c r="K407" s="253"/>
      <c r="L407" s="253"/>
      <c r="M407" s="253"/>
      <c r="N407" s="253"/>
    </row>
    <row r="408" spans="1:14">
      <c r="A408" s="36"/>
      <c r="B408" s="10"/>
      <c r="C408" s="253"/>
      <c r="D408" s="253"/>
      <c r="E408" s="253"/>
      <c r="F408" s="253"/>
      <c r="G408" s="253"/>
      <c r="H408" s="253"/>
      <c r="I408" s="253"/>
      <c r="J408" s="253"/>
      <c r="K408" s="253"/>
      <c r="L408" s="253"/>
      <c r="M408" s="253"/>
      <c r="N408" s="253"/>
    </row>
    <row r="409" spans="1:14">
      <c r="A409" s="36"/>
      <c r="B409" s="10"/>
      <c r="C409" s="253"/>
      <c r="D409" s="253"/>
      <c r="E409" s="253"/>
      <c r="F409" s="253"/>
      <c r="G409" s="253"/>
      <c r="H409" s="253"/>
      <c r="I409" s="253"/>
      <c r="J409" s="253"/>
      <c r="K409" s="253"/>
      <c r="L409" s="253"/>
      <c r="M409" s="253"/>
      <c r="N409" s="253"/>
    </row>
    <row r="410" spans="1:14">
      <c r="A410" s="36"/>
      <c r="B410" s="10"/>
      <c r="C410" s="253"/>
      <c r="D410" s="253"/>
      <c r="E410" s="253"/>
      <c r="F410" s="253"/>
      <c r="G410" s="253"/>
      <c r="H410" s="253"/>
      <c r="I410" s="253"/>
      <c r="J410" s="253"/>
      <c r="K410" s="253"/>
      <c r="L410" s="253"/>
      <c r="M410" s="253"/>
      <c r="N410" s="253"/>
    </row>
    <row r="411" spans="1:14">
      <c r="A411" s="36"/>
      <c r="B411" s="10"/>
      <c r="C411" s="253"/>
      <c r="D411" s="253"/>
      <c r="E411" s="253"/>
      <c r="F411" s="253"/>
      <c r="G411" s="253"/>
      <c r="H411" s="253"/>
      <c r="I411" s="253"/>
      <c r="J411" s="253"/>
      <c r="K411" s="253"/>
      <c r="L411" s="253"/>
      <c r="M411" s="253"/>
      <c r="N411" s="253"/>
    </row>
    <row r="412" spans="1:14">
      <c r="A412" s="36"/>
      <c r="B412" s="10"/>
      <c r="C412" s="253"/>
      <c r="D412" s="253"/>
      <c r="E412" s="253"/>
      <c r="F412" s="253"/>
      <c r="G412" s="253"/>
      <c r="H412" s="253"/>
      <c r="I412" s="253"/>
      <c r="J412" s="253"/>
      <c r="K412" s="253"/>
      <c r="L412" s="253"/>
      <c r="M412" s="253"/>
      <c r="N412" s="253"/>
    </row>
    <row r="413" spans="1:14">
      <c r="A413" s="36"/>
      <c r="B413" s="10"/>
      <c r="C413" s="253"/>
      <c r="D413" s="253"/>
      <c r="E413" s="253"/>
      <c r="F413" s="253"/>
      <c r="G413" s="253"/>
      <c r="H413" s="253"/>
      <c r="I413" s="253"/>
      <c r="J413" s="253"/>
      <c r="K413" s="253"/>
      <c r="L413" s="253"/>
      <c r="M413" s="253"/>
      <c r="N413" s="253"/>
    </row>
    <row r="414" spans="1:14">
      <c r="A414" s="36"/>
      <c r="B414" s="10"/>
      <c r="C414" s="253"/>
      <c r="D414" s="253"/>
      <c r="E414" s="253"/>
      <c r="F414" s="253"/>
      <c r="G414" s="253"/>
      <c r="H414" s="253"/>
      <c r="I414" s="253"/>
      <c r="J414" s="253"/>
      <c r="K414" s="253"/>
      <c r="L414" s="253"/>
      <c r="M414" s="253"/>
      <c r="N414" s="253"/>
    </row>
    <row r="415" spans="1:14">
      <c r="A415" s="36"/>
      <c r="B415" s="10"/>
      <c r="C415" s="253"/>
      <c r="D415" s="253"/>
      <c r="E415" s="253"/>
      <c r="F415" s="253"/>
      <c r="G415" s="253"/>
      <c r="H415" s="253"/>
      <c r="I415" s="253"/>
      <c r="J415" s="253"/>
      <c r="K415" s="253"/>
      <c r="L415" s="253"/>
      <c r="M415" s="253"/>
      <c r="N415" s="253"/>
    </row>
    <row r="416" spans="1:14">
      <c r="A416" s="36"/>
      <c r="B416" s="10"/>
      <c r="C416" s="253"/>
      <c r="D416" s="253"/>
      <c r="E416" s="253"/>
      <c r="F416" s="253"/>
      <c r="G416" s="253"/>
      <c r="H416" s="253"/>
      <c r="I416" s="253"/>
      <c r="J416" s="253"/>
      <c r="K416" s="253"/>
      <c r="L416" s="253"/>
      <c r="M416" s="253"/>
      <c r="N416" s="253"/>
    </row>
    <row r="417" spans="1:14">
      <c r="A417" s="36"/>
      <c r="B417" s="10"/>
      <c r="C417" s="253"/>
      <c r="D417" s="253"/>
      <c r="E417" s="253"/>
      <c r="F417" s="253"/>
      <c r="G417" s="253"/>
      <c r="H417" s="253"/>
      <c r="I417" s="253"/>
      <c r="J417" s="253"/>
      <c r="K417" s="253"/>
      <c r="L417" s="253"/>
      <c r="M417" s="253"/>
      <c r="N417" s="253"/>
    </row>
    <row r="418" spans="1:14">
      <c r="A418" s="36"/>
      <c r="B418" s="10"/>
      <c r="C418" s="253"/>
      <c r="D418" s="253"/>
      <c r="E418" s="253"/>
      <c r="F418" s="253"/>
      <c r="G418" s="253"/>
      <c r="H418" s="253"/>
      <c r="I418" s="253"/>
      <c r="J418" s="253"/>
      <c r="K418" s="253"/>
      <c r="L418" s="253"/>
      <c r="M418" s="253"/>
      <c r="N418" s="253"/>
    </row>
    <row r="419" spans="1:14">
      <c r="A419" s="36"/>
      <c r="B419" s="10"/>
      <c r="C419" s="253"/>
      <c r="D419" s="253"/>
      <c r="E419" s="253"/>
      <c r="F419" s="253"/>
      <c r="G419" s="253"/>
      <c r="H419" s="253"/>
      <c r="I419" s="253"/>
      <c r="J419" s="253"/>
      <c r="K419" s="253"/>
      <c r="L419" s="253"/>
      <c r="M419" s="253"/>
      <c r="N419" s="253"/>
    </row>
    <row r="420" spans="1:14">
      <c r="A420" s="36"/>
      <c r="B420" s="10"/>
      <c r="C420" s="253"/>
      <c r="D420" s="253"/>
      <c r="E420" s="253"/>
      <c r="F420" s="253"/>
      <c r="G420" s="253"/>
      <c r="H420" s="253"/>
      <c r="I420" s="253"/>
      <c r="J420" s="253"/>
      <c r="K420" s="253"/>
      <c r="L420" s="253"/>
      <c r="M420" s="253"/>
      <c r="N420" s="253"/>
    </row>
    <row r="421" spans="1:14">
      <c r="A421" s="36"/>
      <c r="B421" s="10"/>
      <c r="C421" s="253"/>
      <c r="D421" s="253"/>
      <c r="E421" s="253"/>
      <c r="F421" s="253"/>
      <c r="G421" s="253"/>
      <c r="H421" s="253"/>
      <c r="I421" s="253"/>
      <c r="J421" s="253"/>
      <c r="K421" s="253"/>
      <c r="L421" s="253"/>
      <c r="M421" s="253"/>
      <c r="N421" s="253"/>
    </row>
    <row r="422" spans="1:14">
      <c r="A422" s="36"/>
      <c r="B422" s="10"/>
      <c r="C422" s="253"/>
      <c r="D422" s="253"/>
      <c r="E422" s="253"/>
      <c r="F422" s="253"/>
      <c r="G422" s="253"/>
      <c r="H422" s="253"/>
      <c r="I422" s="253"/>
      <c r="J422" s="253"/>
      <c r="K422" s="253"/>
      <c r="L422" s="253"/>
      <c r="M422" s="253"/>
      <c r="N422" s="253"/>
    </row>
    <row r="423" spans="1:14">
      <c r="A423" s="36"/>
      <c r="B423" s="10"/>
      <c r="C423" s="253"/>
      <c r="D423" s="253"/>
      <c r="E423" s="253"/>
      <c r="F423" s="253"/>
      <c r="G423" s="253"/>
      <c r="H423" s="253"/>
      <c r="I423" s="253"/>
      <c r="J423" s="253"/>
      <c r="K423" s="253"/>
      <c r="L423" s="253"/>
      <c r="M423" s="253"/>
      <c r="N423" s="253"/>
    </row>
    <row r="424" spans="1:14">
      <c r="A424" s="36"/>
      <c r="B424" s="10"/>
      <c r="C424" s="253"/>
      <c r="D424" s="253"/>
      <c r="E424" s="253"/>
      <c r="F424" s="253"/>
      <c r="G424" s="253"/>
      <c r="H424" s="253"/>
      <c r="I424" s="253"/>
      <c r="J424" s="253"/>
      <c r="K424" s="253"/>
      <c r="L424" s="253"/>
      <c r="M424" s="253"/>
      <c r="N424" s="253"/>
    </row>
    <row r="425" spans="1:14">
      <c r="A425" s="36"/>
      <c r="B425" s="10"/>
      <c r="C425" s="253"/>
      <c r="D425" s="253"/>
      <c r="E425" s="253"/>
      <c r="F425" s="253"/>
      <c r="G425" s="253"/>
      <c r="H425" s="253"/>
      <c r="I425" s="253"/>
      <c r="J425" s="253"/>
      <c r="K425" s="253"/>
      <c r="L425" s="253"/>
      <c r="M425" s="253"/>
      <c r="N425" s="253"/>
    </row>
    <row r="426" spans="1:14">
      <c r="A426" s="36"/>
      <c r="B426" s="10"/>
      <c r="C426" s="253"/>
      <c r="D426" s="253"/>
      <c r="E426" s="253"/>
      <c r="F426" s="253"/>
      <c r="G426" s="253"/>
      <c r="H426" s="253"/>
      <c r="I426" s="253"/>
      <c r="J426" s="253"/>
      <c r="K426" s="253"/>
      <c r="L426" s="253"/>
      <c r="M426" s="253"/>
      <c r="N426" s="253"/>
    </row>
    <row r="427" spans="1:14">
      <c r="A427" s="36"/>
      <c r="B427" s="10"/>
      <c r="C427" s="253"/>
      <c r="D427" s="253"/>
      <c r="E427" s="253"/>
      <c r="F427" s="253"/>
      <c r="G427" s="253"/>
      <c r="H427" s="253"/>
      <c r="I427" s="253"/>
      <c r="J427" s="253"/>
      <c r="K427" s="253"/>
      <c r="L427" s="253"/>
      <c r="M427" s="253"/>
      <c r="N427" s="253"/>
    </row>
    <row r="428" spans="1:14">
      <c r="A428" s="36"/>
      <c r="B428" s="10"/>
      <c r="C428" s="253"/>
      <c r="D428" s="253"/>
      <c r="E428" s="253"/>
      <c r="F428" s="253"/>
      <c r="G428" s="253"/>
      <c r="H428" s="253"/>
      <c r="I428" s="253"/>
      <c r="J428" s="253"/>
      <c r="K428" s="253"/>
      <c r="L428" s="253"/>
      <c r="M428" s="253"/>
      <c r="N428" s="253"/>
    </row>
    <row r="429" spans="1:14">
      <c r="A429" s="36"/>
      <c r="B429" s="10"/>
      <c r="C429" s="253"/>
      <c r="D429" s="253"/>
      <c r="E429" s="253"/>
      <c r="F429" s="253"/>
      <c r="G429" s="253"/>
      <c r="H429" s="253"/>
      <c r="I429" s="253"/>
      <c r="J429" s="253"/>
      <c r="K429" s="253"/>
      <c r="L429" s="253"/>
      <c r="M429" s="253"/>
      <c r="N429" s="253"/>
    </row>
    <row r="430" spans="1:14">
      <c r="A430" s="36"/>
      <c r="B430" s="10"/>
      <c r="C430" s="253"/>
      <c r="D430" s="253"/>
      <c r="E430" s="253"/>
      <c r="F430" s="253"/>
      <c r="G430" s="253"/>
      <c r="H430" s="253"/>
      <c r="I430" s="253"/>
      <c r="J430" s="253"/>
      <c r="K430" s="253"/>
      <c r="L430" s="253"/>
      <c r="M430" s="253"/>
      <c r="N430" s="253"/>
    </row>
  </sheetData>
  <mergeCells count="1">
    <mergeCell ref="A1:M1"/>
  </mergeCells>
  <printOptions horizontalCentered="1" gridLines="1"/>
  <pageMargins left="0.19685039370078741" right="0.19685039370078741" top="0.23622047244094491" bottom="0.19685039370078741" header="0.31496062992125984" footer="0.19685039370078741"/>
  <pageSetup paperSize="9" scale="85" firstPageNumber="5" orientation="landscape" useFirstPageNumber="1" horizontalDpi="300" verticalDpi="300" r:id="rId1"/>
  <headerFooter alignWithMargins="0">
    <oddFooter>&amp;R&amp;P</oddFooter>
  </headerFooter>
  <rowBreaks count="3" manualBreakCount="3">
    <brk id="60" max="16383" man="1"/>
    <brk id="156" max="16383" man="1"/>
    <brk id="304" max="10" man="1"/>
  </rowBreaks>
  <colBreaks count="2" manualBreakCount="2">
    <brk id="486" max="377" man="1"/>
    <brk id="50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7</vt:i4>
      </vt:variant>
    </vt:vector>
  </HeadingPairs>
  <TitlesOfParts>
    <vt:vector size="12" baseType="lpstr">
      <vt:lpstr>Sažetak općeg dijela</vt:lpstr>
      <vt:lpstr>Plan prih. po izvorima</vt:lpstr>
      <vt:lpstr>Opći dio - Prihodi</vt:lpstr>
      <vt:lpstr>Opći dio - Rashodi</vt:lpstr>
      <vt:lpstr>Plan rash. i izdat. po izvorima</vt:lpstr>
      <vt:lpstr>'Plan prih. po izvorima'!Ispis_naslova</vt:lpstr>
      <vt:lpstr>'Plan rash. i izdat. po izvorima'!Ispis_naslova</vt:lpstr>
      <vt:lpstr>'Opći dio - Prihodi'!Podrucje_ispisa</vt:lpstr>
      <vt:lpstr>'Opći dio - Rashodi'!Podrucje_ispisa</vt:lpstr>
      <vt:lpstr>'Plan prih. po izvorima'!Podrucje_ispisa</vt:lpstr>
      <vt:lpstr>'Plan rash. i izdat.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Marija</cp:lastModifiedBy>
  <cp:lastPrinted>2019-06-04T07:49:05Z</cp:lastPrinted>
  <dcterms:created xsi:type="dcterms:W3CDTF">2013-09-11T11:00:21Z</dcterms:created>
  <dcterms:modified xsi:type="dcterms:W3CDTF">2019-06-06T11:39:59Z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