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28" windowWidth="19020" windowHeight="11772"/>
  </bookViews>
  <sheets>
    <sheet name="Sažetak općeg dijela" sheetId="9" r:id="rId1"/>
    <sheet name="Plan prih. po izvorima" sheetId="2" r:id="rId2"/>
    <sheet name="Opći dio - Prihodi" sheetId="7" r:id="rId3"/>
    <sheet name="Opći dio - Rashodi" sheetId="6" r:id="rId4"/>
    <sheet name="FINANC. PLAN 2018." sheetId="13" r:id="rId5"/>
    <sheet name="PROJEKCIJE ZA 2019. i 2020." sheetId="3" r:id="rId6"/>
  </sheets>
  <definedNames>
    <definedName name="_xlnm._FilterDatabase" localSheetId="4" hidden="1">'FINANC. PLAN 2018.'!#REF!</definedName>
    <definedName name="_xlnm._FilterDatabase" localSheetId="2" hidden="1">'Opći dio - Prihodi'!$A$2:$F$106</definedName>
    <definedName name="_xlnm._FilterDatabase" localSheetId="3" hidden="1">'Opći dio - Rashodi'!$A$2:$F$108</definedName>
    <definedName name="_xlnm._FilterDatabase" localSheetId="5" hidden="1">'PROJEKCIJE ZA 2019. i 2020.'!#REF!</definedName>
    <definedName name="_xlnm.Print_Titles" localSheetId="4">'FINANC. PLAN 2018.'!$1:$2</definedName>
    <definedName name="_xlnm.Print_Titles" localSheetId="1">'Plan prih. po izvorima'!$1:$1</definedName>
    <definedName name="_xlnm.Print_Titles" localSheetId="5">'PROJEKCIJE ZA 2019. i 2020.'!$1:$3</definedName>
    <definedName name="_xlnm.Print_Area" localSheetId="4">'FINANC. PLAN 2018.'!$A$1:$I$161</definedName>
    <definedName name="_xlnm.Print_Area" localSheetId="2">'Opći dio - Prihodi'!$A$1:$F$106</definedName>
    <definedName name="_xlnm.Print_Area" localSheetId="3">'Opći dio - Rashodi'!$A$1:$F$117</definedName>
    <definedName name="_xlnm.Print_Area" localSheetId="1">'Plan prih. po izvorima'!$A$1:$I$40</definedName>
    <definedName name="_xlnm.Print_Area" localSheetId="5">'PROJEKCIJE ZA 2019. i 2020.'!$A$1:$T$71</definedName>
    <definedName name="_xlnm.Print_Area" localSheetId="0">'Sažetak općeg dijela'!$A$2:$H$43</definedName>
  </definedNames>
  <calcPr calcId="125725"/>
</workbook>
</file>

<file path=xl/calcChain.xml><?xml version="1.0" encoding="utf-8"?>
<calcChain xmlns="http://schemas.openxmlformats.org/spreadsheetml/2006/main">
  <c r="I159" i="13"/>
  <c r="H159"/>
  <c r="G159"/>
  <c r="F159"/>
  <c r="E159"/>
  <c r="D159"/>
  <c r="C159"/>
  <c r="C158" s="1"/>
  <c r="I158"/>
  <c r="I157" s="1"/>
  <c r="H158"/>
  <c r="H156" s="1"/>
  <c r="H154" s="1"/>
  <c r="G158"/>
  <c r="F158"/>
  <c r="F157" s="1"/>
  <c r="E158"/>
  <c r="E157" s="1"/>
  <c r="D158"/>
  <c r="D156" s="1"/>
  <c r="D154" s="1"/>
  <c r="H157"/>
  <c r="G157"/>
  <c r="D157"/>
  <c r="G156"/>
  <c r="G154" s="1"/>
  <c r="F156"/>
  <c r="F154"/>
  <c r="I149"/>
  <c r="H149"/>
  <c r="G149"/>
  <c r="F149"/>
  <c r="E149"/>
  <c r="D149"/>
  <c r="C149"/>
  <c r="I132"/>
  <c r="I131" s="1"/>
  <c r="I130" s="1"/>
  <c r="H132"/>
  <c r="H131" s="1"/>
  <c r="H130" s="1"/>
  <c r="G132"/>
  <c r="F132"/>
  <c r="E132"/>
  <c r="E131" s="1"/>
  <c r="E130" s="1"/>
  <c r="D132"/>
  <c r="D131" s="1"/>
  <c r="D130" s="1"/>
  <c r="C132"/>
  <c r="G131"/>
  <c r="G130" s="1"/>
  <c r="F131"/>
  <c r="C131"/>
  <c r="C130" s="1"/>
  <c r="F130"/>
  <c r="I125"/>
  <c r="H125"/>
  <c r="G125"/>
  <c r="F125"/>
  <c r="E125"/>
  <c r="D125"/>
  <c r="C125"/>
  <c r="I124"/>
  <c r="H124"/>
  <c r="G124"/>
  <c r="F124"/>
  <c r="E124"/>
  <c r="D124"/>
  <c r="C124"/>
  <c r="I107"/>
  <c r="H107"/>
  <c r="G107"/>
  <c r="F107"/>
  <c r="E107"/>
  <c r="D107"/>
  <c r="C107"/>
  <c r="I68"/>
  <c r="H68"/>
  <c r="G68"/>
  <c r="F68"/>
  <c r="F31" s="1"/>
  <c r="F13" s="1"/>
  <c r="F12" s="1"/>
  <c r="F11" s="1"/>
  <c r="F10" s="1"/>
  <c r="E68"/>
  <c r="D68"/>
  <c r="C68"/>
  <c r="I47"/>
  <c r="H47"/>
  <c r="G47"/>
  <c r="F47"/>
  <c r="E47"/>
  <c r="D47"/>
  <c r="C47"/>
  <c r="I32"/>
  <c r="I31" s="1"/>
  <c r="H32"/>
  <c r="H31" s="1"/>
  <c r="G32"/>
  <c r="F32"/>
  <c r="E32"/>
  <c r="E31" s="1"/>
  <c r="D32"/>
  <c r="D31" s="1"/>
  <c r="C32"/>
  <c r="G31"/>
  <c r="C31"/>
  <c r="C29"/>
  <c r="C26"/>
  <c r="I25"/>
  <c r="H25"/>
  <c r="G25"/>
  <c r="F25"/>
  <c r="E25"/>
  <c r="D25"/>
  <c r="C25"/>
  <c r="I21"/>
  <c r="H21"/>
  <c r="G21"/>
  <c r="F21"/>
  <c r="E21"/>
  <c r="D21"/>
  <c r="C21"/>
  <c r="C19"/>
  <c r="C16"/>
  <c r="I15"/>
  <c r="I14" s="1"/>
  <c r="H15"/>
  <c r="H14" s="1"/>
  <c r="G15"/>
  <c r="F15"/>
  <c r="E15"/>
  <c r="E14" s="1"/>
  <c r="D15"/>
  <c r="D14" s="1"/>
  <c r="C15"/>
  <c r="G14"/>
  <c r="G13" s="1"/>
  <c r="F14"/>
  <c r="C14"/>
  <c r="C13" s="1"/>
  <c r="C12" s="1"/>
  <c r="C11" s="1"/>
  <c r="E71" i="6"/>
  <c r="E70" s="1"/>
  <c r="F71"/>
  <c r="F70"/>
  <c r="E80"/>
  <c r="F80"/>
  <c r="E57" i="7"/>
  <c r="F57"/>
  <c r="F56" s="1"/>
  <c r="F55" s="1"/>
  <c r="E56"/>
  <c r="E55" s="1"/>
  <c r="E4"/>
  <c r="F4"/>
  <c r="D4"/>
  <c r="D3"/>
  <c r="C39" i="2"/>
  <c r="D39"/>
  <c r="E39"/>
  <c r="F39"/>
  <c r="G39"/>
  <c r="H39"/>
  <c r="I39"/>
  <c r="B39"/>
  <c r="C26"/>
  <c r="D26"/>
  <c r="E26"/>
  <c r="F26"/>
  <c r="G26"/>
  <c r="H26"/>
  <c r="I26"/>
  <c r="B26"/>
  <c r="T70" i="3"/>
  <c r="T69" s="1"/>
  <c r="T67" s="1"/>
  <c r="S70"/>
  <c r="S69" s="1"/>
  <c r="S67" s="1"/>
  <c r="R70"/>
  <c r="R69" s="1"/>
  <c r="R67" s="1"/>
  <c r="Q70"/>
  <c r="Q69" s="1"/>
  <c r="Q67" s="1"/>
  <c r="P70"/>
  <c r="P69" s="1"/>
  <c r="P67" s="1"/>
  <c r="O70"/>
  <c r="O69" s="1"/>
  <c r="O67" s="1"/>
  <c r="N70"/>
  <c r="N69" s="1"/>
  <c r="N67" s="1"/>
  <c r="M70"/>
  <c r="M69" s="1"/>
  <c r="M67" s="1"/>
  <c r="L70"/>
  <c r="L69" s="1"/>
  <c r="L67" s="1"/>
  <c r="T64"/>
  <c r="S64"/>
  <c r="R64"/>
  <c r="Q64"/>
  <c r="P64"/>
  <c r="O64"/>
  <c r="N64"/>
  <c r="M64"/>
  <c r="L64"/>
  <c r="T54"/>
  <c r="S54"/>
  <c r="R54"/>
  <c r="Q54"/>
  <c r="P54"/>
  <c r="O54"/>
  <c r="N54"/>
  <c r="M54"/>
  <c r="L54"/>
  <c r="T50"/>
  <c r="S50"/>
  <c r="R50"/>
  <c r="Q50"/>
  <c r="P50"/>
  <c r="O50"/>
  <c r="N50"/>
  <c r="M50"/>
  <c r="L50"/>
  <c r="T23"/>
  <c r="S23"/>
  <c r="R23"/>
  <c r="Q23"/>
  <c r="P23"/>
  <c r="O23"/>
  <c r="N23"/>
  <c r="M23"/>
  <c r="L23"/>
  <c r="T15"/>
  <c r="S15"/>
  <c r="R15"/>
  <c r="Q15"/>
  <c r="P15"/>
  <c r="O15"/>
  <c r="N15"/>
  <c r="M15"/>
  <c r="L15"/>
  <c r="K70"/>
  <c r="K69" s="1"/>
  <c r="K67" s="1"/>
  <c r="J70"/>
  <c r="J69" s="1"/>
  <c r="J67" s="1"/>
  <c r="I70"/>
  <c r="I69" s="1"/>
  <c r="I67" s="1"/>
  <c r="H70"/>
  <c r="H69" s="1"/>
  <c r="H67" s="1"/>
  <c r="G70"/>
  <c r="G69" s="1"/>
  <c r="G67" s="1"/>
  <c r="F70"/>
  <c r="F69" s="1"/>
  <c r="F67" s="1"/>
  <c r="E70"/>
  <c r="E69" s="1"/>
  <c r="E67" s="1"/>
  <c r="D70"/>
  <c r="D69" s="1"/>
  <c r="D67" s="1"/>
  <c r="C70"/>
  <c r="C69" s="1"/>
  <c r="C67" s="1"/>
  <c r="K64"/>
  <c r="J64"/>
  <c r="I64"/>
  <c r="H64"/>
  <c r="G64"/>
  <c r="F64"/>
  <c r="E64"/>
  <c r="D64"/>
  <c r="C64"/>
  <c r="K54"/>
  <c r="J54"/>
  <c r="I54"/>
  <c r="H54"/>
  <c r="G54"/>
  <c r="F54"/>
  <c r="E54"/>
  <c r="D54"/>
  <c r="C54"/>
  <c r="K50"/>
  <c r="J50"/>
  <c r="I50"/>
  <c r="H50"/>
  <c r="G50"/>
  <c r="F50"/>
  <c r="E50"/>
  <c r="D50"/>
  <c r="C50"/>
  <c r="K23"/>
  <c r="J23"/>
  <c r="I23"/>
  <c r="H23"/>
  <c r="G23"/>
  <c r="F23"/>
  <c r="E23"/>
  <c r="D23"/>
  <c r="C23"/>
  <c r="K15"/>
  <c r="J15"/>
  <c r="I15"/>
  <c r="H15"/>
  <c r="G15"/>
  <c r="F15"/>
  <c r="E15"/>
  <c r="D15"/>
  <c r="C15"/>
  <c r="D12" i="7"/>
  <c r="D71" i="6"/>
  <c r="O14" i="3" l="1"/>
  <c r="O12" s="1"/>
  <c r="C14"/>
  <c r="C12" s="1"/>
  <c r="S14"/>
  <c r="S12" s="1"/>
  <c r="N14"/>
  <c r="N12" s="1"/>
  <c r="R14"/>
  <c r="R12" s="1"/>
  <c r="D14"/>
  <c r="D12" s="1"/>
  <c r="H14"/>
  <c r="H12" s="1"/>
  <c r="G14"/>
  <c r="G12" s="1"/>
  <c r="K14"/>
  <c r="K12" s="1"/>
  <c r="D13" i="13"/>
  <c r="D12" s="1"/>
  <c r="D11" s="1"/>
  <c r="D10" s="1"/>
  <c r="H13"/>
  <c r="H12" s="1"/>
  <c r="H11" s="1"/>
  <c r="H10" s="1"/>
  <c r="C157"/>
  <c r="C156"/>
  <c r="C154" s="1"/>
  <c r="C10" s="1"/>
  <c r="G12"/>
  <c r="G11" s="1"/>
  <c r="G10" s="1"/>
  <c r="E13"/>
  <c r="E12" s="1"/>
  <c r="E11" s="1"/>
  <c r="I13"/>
  <c r="I12" s="1"/>
  <c r="I11" s="1"/>
  <c r="E156"/>
  <c r="E154" s="1"/>
  <c r="I156"/>
  <c r="I154" s="1"/>
  <c r="Q14" i="3"/>
  <c r="Q12" s="1"/>
  <c r="F14"/>
  <c r="F12" s="1"/>
  <c r="J14"/>
  <c r="J12" s="1"/>
  <c r="L14"/>
  <c r="L12" s="1"/>
  <c r="P14"/>
  <c r="P12" s="1"/>
  <c r="T14"/>
  <c r="T12" s="1"/>
  <c r="M14"/>
  <c r="M12" s="1"/>
  <c r="E14"/>
  <c r="E12" s="1"/>
  <c r="I14"/>
  <c r="I12" s="1"/>
  <c r="E90" i="6"/>
  <c r="F90"/>
  <c r="D90"/>
  <c r="E10" i="13" l="1"/>
  <c r="I10"/>
  <c r="C13" i="2"/>
  <c r="D13"/>
  <c r="E13"/>
  <c r="F13"/>
  <c r="G13"/>
  <c r="H13"/>
  <c r="I13"/>
  <c r="B13"/>
  <c r="D57" i="7"/>
  <c r="D56"/>
  <c r="H22" i="9"/>
  <c r="G22"/>
  <c r="F22"/>
  <c r="H10"/>
  <c r="G10"/>
  <c r="F10"/>
  <c r="H7"/>
  <c r="G7"/>
  <c r="G13" s="1"/>
  <c r="G24" s="1"/>
  <c r="F7"/>
  <c r="H13" l="1"/>
  <c r="H24" s="1"/>
  <c r="F13"/>
  <c r="F24" s="1"/>
  <c r="B14" i="2"/>
  <c r="F115" i="6"/>
  <c r="E116"/>
  <c r="E115" s="1"/>
  <c r="F116"/>
  <c r="D116"/>
  <c r="D115"/>
  <c r="E112"/>
  <c r="E113"/>
  <c r="F113"/>
  <c r="F112" s="1"/>
  <c r="F111" s="1"/>
  <c r="D113"/>
  <c r="D112"/>
  <c r="D111" s="1"/>
  <c r="E109"/>
  <c r="F109"/>
  <c r="D109"/>
  <c r="D107"/>
  <c r="D106"/>
  <c r="D100" s="1"/>
  <c r="E106"/>
  <c r="F106"/>
  <c r="D104"/>
  <c r="E103"/>
  <c r="F103"/>
  <c r="D103"/>
  <c r="E96"/>
  <c r="F96"/>
  <c r="D96"/>
  <c r="D94"/>
  <c r="E88"/>
  <c r="F88"/>
  <c r="D88"/>
  <c r="D80"/>
  <c r="D77" s="1"/>
  <c r="E74"/>
  <c r="F74"/>
  <c r="D74"/>
  <c r="E72"/>
  <c r="F72"/>
  <c r="D72"/>
  <c r="D66"/>
  <c r="D55"/>
  <c r="D67"/>
  <c r="D56"/>
  <c r="E111" l="1"/>
  <c r="F100"/>
  <c r="E100"/>
  <c r="F56"/>
  <c r="F55" s="1"/>
  <c r="E56"/>
  <c r="E55" s="1"/>
  <c r="E36" i="7"/>
  <c r="F36"/>
  <c r="D36"/>
  <c r="E34"/>
  <c r="F34"/>
  <c r="D34"/>
  <c r="E32"/>
  <c r="F32"/>
  <c r="D32"/>
  <c r="E30"/>
  <c r="F30"/>
  <c r="D30"/>
  <c r="D18"/>
  <c r="E24"/>
  <c r="F24"/>
  <c r="F18" s="1"/>
  <c r="D24"/>
  <c r="E5"/>
  <c r="F5"/>
  <c r="E18"/>
  <c r="E19"/>
  <c r="F19"/>
  <c r="D19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E15"/>
  <c r="F15"/>
  <c r="D15"/>
  <c r="E12"/>
  <c r="F12"/>
  <c r="D50"/>
  <c r="D48"/>
  <c r="E9"/>
  <c r="F9"/>
  <c r="F8" s="1"/>
  <c r="D9"/>
  <c r="D8" s="1"/>
  <c r="A106"/>
  <c r="F105"/>
  <c r="E105"/>
  <c r="D105"/>
  <c r="A105"/>
  <c r="F104"/>
  <c r="E104"/>
  <c r="D104"/>
  <c r="A104"/>
  <c r="A103"/>
  <c r="F102"/>
  <c r="E102"/>
  <c r="D102"/>
  <c r="A102"/>
  <c r="A101"/>
  <c r="A100"/>
  <c r="A99"/>
  <c r="F98"/>
  <c r="E98"/>
  <c r="D98"/>
  <c r="A98"/>
  <c r="F97"/>
  <c r="E97"/>
  <c r="D97"/>
  <c r="A97"/>
  <c r="A96"/>
  <c r="F95"/>
  <c r="E95"/>
  <c r="D95"/>
  <c r="A95"/>
  <c r="A94"/>
  <c r="F93"/>
  <c r="E93"/>
  <c r="D93"/>
  <c r="A93"/>
  <c r="A92"/>
  <c r="A91"/>
  <c r="A90"/>
  <c r="F89"/>
  <c r="E89"/>
  <c r="D89"/>
  <c r="A89"/>
  <c r="F88"/>
  <c r="E88"/>
  <c r="D88"/>
  <c r="A88"/>
  <c r="F87"/>
  <c r="E87"/>
  <c r="D87"/>
  <c r="A87"/>
  <c r="A86"/>
  <c r="A85"/>
  <c r="F84"/>
  <c r="F83" s="1"/>
  <c r="F82" s="1"/>
  <c r="E84"/>
  <c r="E83" s="1"/>
  <c r="E82" s="1"/>
  <c r="D84"/>
  <c r="D83" s="1"/>
  <c r="D82" s="1"/>
  <c r="A84"/>
  <c r="A83"/>
  <c r="A82"/>
  <c r="A81"/>
  <c r="F80"/>
  <c r="E80"/>
  <c r="D80"/>
  <c r="A80"/>
  <c r="F79"/>
  <c r="E79"/>
  <c r="D79"/>
  <c r="A79"/>
  <c r="A78"/>
  <c r="F77"/>
  <c r="E77"/>
  <c r="D77"/>
  <c r="A77"/>
  <c r="A76"/>
  <c r="F75"/>
  <c r="E75"/>
  <c r="A75"/>
  <c r="A74"/>
  <c r="F73"/>
  <c r="E73"/>
  <c r="D73"/>
  <c r="A73"/>
  <c r="A72"/>
  <c r="A71"/>
  <c r="A70"/>
  <c r="F69"/>
  <c r="E69"/>
  <c r="D69"/>
  <c r="A69"/>
  <c r="A68"/>
  <c r="F67"/>
  <c r="E67"/>
  <c r="D67"/>
  <c r="A67"/>
  <c r="A66"/>
  <c r="A65"/>
  <c r="F64"/>
  <c r="F63" s="1"/>
  <c r="E64"/>
  <c r="E63" s="1"/>
  <c r="D64"/>
  <c r="D63" s="1"/>
  <c r="A64"/>
  <c r="A63"/>
  <c r="A62"/>
  <c r="A61"/>
  <c r="A60"/>
  <c r="A59"/>
  <c r="D55"/>
  <c r="A57"/>
  <c r="A56"/>
  <c r="A55"/>
  <c r="A54"/>
  <c r="F53"/>
  <c r="E53"/>
  <c r="D53"/>
  <c r="A53"/>
  <c r="A52"/>
  <c r="A51"/>
  <c r="F50"/>
  <c r="E50"/>
  <c r="A50"/>
  <c r="A49"/>
  <c r="F48"/>
  <c r="E48"/>
  <c r="A48"/>
  <c r="A47"/>
  <c r="A46"/>
  <c r="F45"/>
  <c r="E45"/>
  <c r="D45"/>
  <c r="A45"/>
  <c r="A44"/>
  <c r="F43"/>
  <c r="E43"/>
  <c r="D43"/>
  <c r="A43"/>
  <c r="A42"/>
  <c r="A41"/>
  <c r="F40"/>
  <c r="E40"/>
  <c r="D40"/>
  <c r="A40"/>
  <c r="A39"/>
  <c r="A38"/>
  <c r="A16"/>
  <c r="A15"/>
  <c r="A13"/>
  <c r="A12"/>
  <c r="A11"/>
  <c r="A10"/>
  <c r="A9"/>
  <c r="E8"/>
  <c r="A8"/>
  <c r="A7"/>
  <c r="F6"/>
  <c r="E6"/>
  <c r="D6"/>
  <c r="D5" s="1"/>
  <c r="A6"/>
  <c r="A5"/>
  <c r="A4"/>
  <c r="A3"/>
  <c r="A108" i="6"/>
  <c r="F107"/>
  <c r="E107"/>
  <c r="A107"/>
  <c r="A106"/>
  <c r="A105"/>
  <c r="F104"/>
  <c r="E104"/>
  <c r="A104"/>
  <c r="A103"/>
  <c r="A102"/>
  <c r="A101"/>
  <c r="A100"/>
  <c r="A99"/>
  <c r="A98"/>
  <c r="A97"/>
  <c r="A96"/>
  <c r="A95"/>
  <c r="F94"/>
  <c r="E94"/>
  <c r="A94"/>
  <c r="A93"/>
  <c r="A92"/>
  <c r="A90"/>
  <c r="A89"/>
  <c r="A88"/>
  <c r="A87"/>
  <c r="A86"/>
  <c r="A85"/>
  <c r="A84"/>
  <c r="A83"/>
  <c r="A82"/>
  <c r="A81"/>
  <c r="A80"/>
  <c r="F78"/>
  <c r="F77" s="1"/>
  <c r="E78"/>
  <c r="E77" s="1"/>
  <c r="D78"/>
  <c r="D70" s="1"/>
  <c r="A79"/>
  <c r="A78"/>
  <c r="A77"/>
  <c r="A76"/>
  <c r="A75"/>
  <c r="A74"/>
  <c r="A73"/>
  <c r="A72"/>
  <c r="A71"/>
  <c r="A70"/>
  <c r="A69"/>
  <c r="A68"/>
  <c r="A67"/>
  <c r="A66"/>
  <c r="D65"/>
  <c r="A65"/>
  <c r="A64"/>
  <c r="F63"/>
  <c r="E63"/>
  <c r="D63"/>
  <c r="A63"/>
  <c r="A62"/>
  <c r="A61"/>
  <c r="A54"/>
  <c r="A53"/>
  <c r="A52"/>
  <c r="A51"/>
  <c r="F50"/>
  <c r="E50"/>
  <c r="D50"/>
  <c r="A50"/>
  <c r="A49"/>
  <c r="F48"/>
  <c r="E48"/>
  <c r="D48"/>
  <c r="A48"/>
  <c r="A47"/>
  <c r="A46"/>
  <c r="A45"/>
  <c r="A44"/>
  <c r="A43"/>
  <c r="A42"/>
  <c r="A41"/>
  <c r="A40"/>
  <c r="F39"/>
  <c r="E39"/>
  <c r="D39"/>
  <c r="A39"/>
  <c r="A38"/>
  <c r="F37"/>
  <c r="E37"/>
  <c r="D37"/>
  <c r="A37"/>
  <c r="A36"/>
  <c r="A35"/>
  <c r="A34"/>
  <c r="A33"/>
  <c r="A32"/>
  <c r="A31"/>
  <c r="A30"/>
  <c r="A29"/>
  <c r="A28"/>
  <c r="F27"/>
  <c r="E27"/>
  <c r="D27"/>
  <c r="A27"/>
  <c r="A26"/>
  <c r="A25"/>
  <c r="A24"/>
  <c r="A23"/>
  <c r="A22"/>
  <c r="A21"/>
  <c r="F20"/>
  <c r="E20"/>
  <c r="D20"/>
  <c r="A20"/>
  <c r="A19"/>
  <c r="A18"/>
  <c r="A17"/>
  <c r="A16"/>
  <c r="F15"/>
  <c r="E15"/>
  <c r="D15"/>
  <c r="A15"/>
  <c r="A14"/>
  <c r="A13"/>
  <c r="A12"/>
  <c r="F11"/>
  <c r="E11"/>
  <c r="D11"/>
  <c r="A11"/>
  <c r="A10"/>
  <c r="F9"/>
  <c r="E9"/>
  <c r="D9"/>
  <c r="A9"/>
  <c r="A8"/>
  <c r="A7"/>
  <c r="A6"/>
  <c r="F5"/>
  <c r="E5"/>
  <c r="D5"/>
  <c r="A5"/>
  <c r="A4"/>
  <c r="A3"/>
  <c r="F66" l="1"/>
  <c r="F62" s="1"/>
  <c r="F61" s="1"/>
  <c r="F3" s="1"/>
  <c r="E66"/>
  <c r="E61" s="1"/>
  <c r="E3" s="1"/>
  <c r="D62"/>
  <c r="D61" s="1"/>
  <c r="E14"/>
  <c r="D47"/>
  <c r="F47"/>
  <c r="E4"/>
  <c r="D14"/>
  <c r="F14"/>
  <c r="F29" i="7"/>
  <c r="E29"/>
  <c r="D29"/>
  <c r="F39"/>
  <c r="F47"/>
  <c r="E47"/>
  <c r="D39"/>
  <c r="D47"/>
  <c r="E39"/>
  <c r="E92"/>
  <c r="E91" s="1"/>
  <c r="E86" s="1"/>
  <c r="F11"/>
  <c r="E66"/>
  <c r="E62" s="1"/>
  <c r="F72"/>
  <c r="F71" s="1"/>
  <c r="D11"/>
  <c r="E11"/>
  <c r="D92"/>
  <c r="D91" s="1"/>
  <c r="D86" s="1"/>
  <c r="F92"/>
  <c r="F91" s="1"/>
  <c r="F86" s="1"/>
  <c r="F101"/>
  <c r="F100" s="1"/>
  <c r="D72"/>
  <c r="D71" s="1"/>
  <c r="E72"/>
  <c r="E71" s="1"/>
  <c r="D101"/>
  <c r="D100" s="1"/>
  <c r="E101"/>
  <c r="E100" s="1"/>
  <c r="D66"/>
  <c r="D62" s="1"/>
  <c r="F66"/>
  <c r="F62" s="1"/>
  <c r="E47" i="6"/>
  <c r="D4"/>
  <c r="F4"/>
  <c r="D38" i="7" l="1"/>
  <c r="D3" i="6"/>
  <c r="F38" i="7"/>
  <c r="F3" s="1"/>
  <c r="E38"/>
  <c r="E3" s="1"/>
  <c r="B27" i="2" l="1"/>
  <c r="B40"/>
</calcChain>
</file>

<file path=xl/sharedStrings.xml><?xml version="1.0" encoding="utf-8"?>
<sst xmlns="http://schemas.openxmlformats.org/spreadsheetml/2006/main" count="760" uniqueCount="547">
  <si>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</si>
  <si>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</si>
  <si>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</si>
  <si>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</si>
  <si>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</si>
  <si>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</si>
  <si>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</si>
  <si>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</si>
  <si>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</si>
  <si>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</si>
  <si>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</si>
  <si>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</si>
  <si>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</si>
  <si>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</si>
  <si>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</si>
  <si>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</si>
  <si>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</si>
  <si>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</si>
  <si>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</si>
  <si>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</si>
  <si>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</si>
  <si>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</si>
  <si>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</si>
  <si>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</si>
  <si>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</si>
  <si>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</si>
  <si>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</si>
  <si>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</si>
  <si>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</si>
  <si>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</si>
  <si>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</si>
  <si>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</si>
  <si>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</si>
  <si>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</si>
  <si>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</si>
  <si>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</si>
  <si>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</si>
  <si>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</si>
  <si>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2018.</t>
  </si>
  <si>
    <t>Ukupno prihodi i primici za 2018.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</si>
  <si>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</si>
  <si>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</si>
  <si>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</si>
  <si>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</si>
  <si>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</si>
  <si>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</si>
  <si>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</si>
  <si>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</si>
  <si>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</si>
  <si>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</si>
  <si>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</si>
  <si>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</si>
  <si>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</si>
  <si>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</si>
  <si>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</si>
  <si>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</si>
  <si>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</si>
  <si>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</si>
  <si>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</si>
  <si>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</si>
  <si>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</si>
  <si>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</si>
  <si>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</si>
  <si>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</si>
  <si>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</si>
  <si>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</si>
  <si>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</si>
  <si>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</si>
  <si>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</si>
  <si>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</si>
  <si>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</si>
  <si>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</si>
  <si>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</si>
  <si>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</si>
  <si>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</si>
  <si>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</si>
  <si>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</si>
  <si>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</si>
  <si>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</si>
  <si>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</si>
  <si>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</si>
  <si>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</si>
  <si>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</si>
  <si>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</si>
  <si>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</si>
  <si>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</si>
  <si>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</si>
  <si>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</si>
  <si>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</si>
  <si>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</si>
  <si>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</si>
  <si>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</si>
  <si>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</si>
  <si>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</si>
  <si>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</si>
  <si>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</si>
  <si>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</si>
  <si>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</si>
  <si>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</si>
  <si>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</si>
  <si>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</si>
  <si>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</si>
  <si>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</si>
  <si>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</si>
  <si>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</si>
  <si>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</si>
  <si>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</si>
  <si>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</si>
  <si>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</si>
  <si>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</si>
  <si>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</si>
  <si>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</si>
  <si>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</si>
  <si>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</si>
  <si>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</si>
  <si>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</si>
  <si>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</si>
  <si>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</si>
  <si>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</si>
  <si>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</si>
  <si>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</si>
  <si>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</si>
  <si>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</si>
  <si>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</si>
  <si>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</si>
  <si>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</si>
  <si>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</si>
  <si>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</si>
  <si>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</si>
  <si>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</si>
  <si>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</si>
  <si>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</si>
  <si>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</si>
  <si>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</si>
  <si>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</si>
  <si>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</si>
  <si>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</si>
  <si>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</si>
  <si>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</si>
  <si>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</si>
  <si>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</si>
  <si>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</si>
  <si>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</si>
  <si>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</si>
  <si>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</si>
  <si>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</si>
  <si>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</si>
  <si>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</si>
  <si>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</si>
  <si>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</si>
  <si>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</si>
  <si>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</si>
  <si>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</si>
  <si>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</si>
  <si>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</si>
  <si>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</si>
  <si>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</si>
  <si>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</si>
  <si>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</si>
  <si>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</si>
  <si>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</si>
  <si>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</si>
  <si>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</si>
  <si>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</si>
  <si>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</si>
  <si>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</si>
  <si>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</si>
  <si>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</si>
  <si>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</si>
  <si>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</si>
  <si>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</si>
  <si>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</si>
  <si>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</si>
  <si>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</si>
  <si>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</si>
  <si>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</si>
  <si>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</si>
  <si>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</si>
  <si>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</si>
  <si>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</si>
  <si>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</si>
  <si>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</si>
  <si>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</si>
  <si>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</si>
  <si>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</si>
  <si>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</si>
  <si>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</si>
  <si>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</si>
  <si>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</si>
  <si>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</si>
  <si>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</si>
  <si>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</si>
  <si>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</si>
  <si>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</si>
  <si>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</si>
  <si>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</si>
  <si>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</si>
  <si>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</si>
  <si>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</si>
  <si>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</si>
  <si>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</si>
  <si>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</si>
  <si>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</si>
  <si>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</si>
  <si>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</si>
  <si>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</si>
  <si>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</si>
  <si>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</si>
  <si>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</si>
  <si>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</si>
  <si>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</si>
  <si>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</si>
  <si>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</si>
  <si>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</si>
  <si>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</si>
  <si>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</si>
  <si>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</si>
  <si>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</si>
  <si>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</si>
  <si>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</si>
  <si>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</si>
  <si>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</si>
  <si>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</si>
  <si>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</si>
  <si>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</si>
  <si>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</si>
  <si>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</si>
  <si>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</si>
  <si>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</si>
  <si>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</si>
  <si>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</si>
  <si>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</si>
  <si>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</si>
  <si>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</si>
  <si>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</si>
  <si>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</si>
  <si>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</si>
  <si>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</si>
  <si>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</si>
  <si>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</si>
  <si>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</si>
  <si>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</si>
  <si>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</si>
  <si>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</si>
  <si>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</si>
  <si>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</si>
  <si>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</si>
  <si>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</si>
  <si>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</si>
  <si>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</si>
  <si>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</si>
  <si>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</si>
  <si>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</si>
  <si>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</si>
  <si>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</si>
  <si>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</si>
  <si>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</si>
  <si>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</si>
  <si>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</si>
  <si>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</si>
  <si>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</si>
  <si>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</si>
  <si>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</si>
  <si>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</si>
  <si>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</si>
  <si>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</si>
  <si>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</si>
  <si>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</si>
  <si>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</si>
  <si>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</si>
  <si>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</si>
  <si>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</si>
  <si>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</si>
  <si>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</si>
  <si>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</si>
  <si>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</si>
  <si>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</si>
  <si>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</si>
  <si>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</si>
  <si>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</si>
  <si>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</si>
  <si>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</si>
  <si>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</si>
  <si>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</si>
  <si>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</si>
  <si>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</si>
  <si>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</si>
  <si>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</si>
  <si>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</si>
  <si>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</si>
  <si>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</si>
  <si>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</si>
  <si>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</si>
  <si>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</si>
  <si>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</si>
  <si>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Ukupno prihodi i primici za 2019.</t>
  </si>
  <si>
    <t>2019.</t>
  </si>
  <si>
    <t>PROJEKCIJA PLANA ZA 2019.</t>
  </si>
  <si>
    <t>Projekcija 2019.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</si>
  <si>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</si>
  <si>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</si>
  <si>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</si>
  <si>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</si>
  <si>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</si>
  <si>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</si>
  <si>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</si>
  <si>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</si>
  <si>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</si>
  <si>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</si>
  <si>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</si>
  <si>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</si>
  <si>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</si>
  <si>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</si>
  <si>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</si>
  <si>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</si>
  <si>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</si>
  <si>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</si>
  <si>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</si>
  <si>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</si>
  <si>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</si>
  <si>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</si>
  <si>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</si>
  <si>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</si>
  <si>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</si>
  <si>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</si>
  <si>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</si>
  <si>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</si>
  <si>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</si>
  <si>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</si>
  <si>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</si>
  <si>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</si>
  <si>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</si>
  <si>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</si>
  <si>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</si>
  <si>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</si>
  <si>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</si>
  <si>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</si>
  <si>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</si>
  <si>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2018.</t>
  </si>
  <si>
    <t>Projekcija 2020.</t>
  </si>
  <si>
    <t>2020.</t>
  </si>
  <si>
    <t>Ukupno prihodi i primici za 2020.</t>
  </si>
  <si>
    <t>PRIJEDLOG PLANA ZA 2018.</t>
  </si>
  <si>
    <t>PROJEKCIJA PLANA ZA 2020.</t>
  </si>
  <si>
    <t>Plaće  za redovan rad</t>
  </si>
  <si>
    <t>Doprinosi za mirovinsko osiguranje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</si>
  <si>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</si>
  <si>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</si>
  <si>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</si>
  <si>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</si>
  <si>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</si>
  <si>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</si>
  <si>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>Lokacija 908:</t>
  </si>
  <si>
    <t>Primorsko goranska županija</t>
  </si>
  <si>
    <t>Funkcija 0960:</t>
  </si>
  <si>
    <t>Dodatne usluge u obrazovanju</t>
  </si>
  <si>
    <t>Razdjel 5:</t>
  </si>
  <si>
    <t>Upravni odjel za odgoj i obrazovanje</t>
  </si>
  <si>
    <t>Glava 5-5:</t>
  </si>
  <si>
    <t>Županijske ustanove srednjeg školstva</t>
  </si>
  <si>
    <t xml:space="preserve">Korisnik: </t>
  </si>
  <si>
    <t>UČENIČKI DOM KVARNER</t>
  </si>
  <si>
    <t>Sufinanciranje cijene usluga, participacije i slično</t>
  </si>
  <si>
    <t>ZAKONSKI STANDARD UČENIČKIH DOMOVA</t>
  </si>
  <si>
    <t>Program
5503</t>
  </si>
  <si>
    <t>A550301</t>
  </si>
  <si>
    <t>Osiguravanje uvjeta rada Učeničkog doma Kvarner</t>
  </si>
  <si>
    <t>Školska shema voća</t>
  </si>
  <si>
    <t>Program
5502</t>
  </si>
  <si>
    <t>A550209</t>
  </si>
  <si>
    <t>PROGRAMI IZNAD ZAKONSKOG STANDARDA UČENIČKIH DOMOVA</t>
  </si>
  <si>
    <t>UKUPNO FIN. PLAN</t>
  </si>
  <si>
    <t>Plaće za zaposlene</t>
  </si>
  <si>
    <t>Dop. za obvezno zdravstveno osiguranje</t>
  </si>
  <si>
    <t>Dop. za obv. zdr. osigur. u slučaju nezaposlenosti</t>
  </si>
  <si>
    <t>Dopr. za obv. osiguranje u slučaju nezaposlenosti</t>
  </si>
  <si>
    <t>PLAĆE</t>
  </si>
  <si>
    <t>OSTALI RASHODI ZA ZAPOSLENE</t>
  </si>
  <si>
    <t>DOPRINOSI NA PLAĆE</t>
  </si>
  <si>
    <t>RASHODI ZA ZAPOSLENE</t>
  </si>
  <si>
    <t>NAKNADE TROŠKOVA ZAPOSLENIMA</t>
  </si>
  <si>
    <t>32111</t>
  </si>
  <si>
    <t>32112</t>
  </si>
  <si>
    <t>32113</t>
  </si>
  <si>
    <t>32114</t>
  </si>
  <si>
    <t>32115</t>
  </si>
  <si>
    <t>32116</t>
  </si>
  <si>
    <t>Dnevnice za službeni put u zemlji</t>
  </si>
  <si>
    <t>Dnevnice za službeni put u inozemstvo</t>
  </si>
  <si>
    <t>Nadnada za smještaj na službenom putu u zemlji</t>
  </si>
  <si>
    <t>Naknada za smještaj na službenom putu u inozem.</t>
  </si>
  <si>
    <t>Nadnade za prijevoz na službenom putu u zemlji</t>
  </si>
  <si>
    <t>Nadnade za prijevoz na službenom putu u inoz.</t>
  </si>
  <si>
    <t>32121</t>
  </si>
  <si>
    <t>Naknade za prijevoz na posao i s posla</t>
  </si>
  <si>
    <t>32131</t>
  </si>
  <si>
    <t>32132</t>
  </si>
  <si>
    <t>Seminari, savjetovanja, simpoziji</t>
  </si>
  <si>
    <t>Tečajevi, stručni ispiti</t>
  </si>
  <si>
    <t>32141</t>
  </si>
  <si>
    <t>Naknada za korištenje priv. autom. u služ. svrhe</t>
  </si>
  <si>
    <t>RASHODI ZA MATERIJAL I ENERGIJU</t>
  </si>
  <si>
    <t>32211</t>
  </si>
  <si>
    <t>32212</t>
  </si>
  <si>
    <t>32214</t>
  </si>
  <si>
    <t>32216</t>
  </si>
  <si>
    <t>32219</t>
  </si>
  <si>
    <t xml:space="preserve">Uredski materijal  </t>
  </si>
  <si>
    <t>Literatura (publikacije, časopisi, glasila, knjige)</t>
  </si>
  <si>
    <t>Materijal i sredstva za čišćenje i održavanje</t>
  </si>
  <si>
    <t>Materijal za higijenske potrebe i njegu</t>
  </si>
  <si>
    <t xml:space="preserve">Ostali materijal za potrebe redovnog poslovanja </t>
  </si>
  <si>
    <t>32224</t>
  </si>
  <si>
    <t>32229</t>
  </si>
  <si>
    <t>Namirnice</t>
  </si>
  <si>
    <t>32233</t>
  </si>
  <si>
    <t>32231</t>
  </si>
  <si>
    <t>32239</t>
  </si>
  <si>
    <t>Električna energija</t>
  </si>
  <si>
    <t>Plin</t>
  </si>
  <si>
    <t>Ostali materijali za proizvodnju energije (lož ulje)</t>
  </si>
  <si>
    <t>32241</t>
  </si>
  <si>
    <t>32242</t>
  </si>
  <si>
    <t>Materijal i dijelovi za tekuće i investicijsko održavanje građevinskih objekata</t>
  </si>
  <si>
    <t>Materijal i dijelovi za tekuće i investicijsko održavanje opreme</t>
  </si>
  <si>
    <t>32251</t>
  </si>
  <si>
    <t>32271</t>
  </si>
  <si>
    <t>Sitan inventar</t>
  </si>
  <si>
    <t>RASHODI ZA USLUGE</t>
  </si>
  <si>
    <t>32311</t>
  </si>
  <si>
    <t>32312</t>
  </si>
  <si>
    <t>32313</t>
  </si>
  <si>
    <t>31314</t>
  </si>
  <si>
    <t>31319</t>
  </si>
  <si>
    <t>Usluge telefona, telefaksa</t>
  </si>
  <si>
    <t>Usluge interneta</t>
  </si>
  <si>
    <t>Poštarina</t>
  </si>
  <si>
    <t>Rent-a-car i taxi  prijevoz</t>
  </si>
  <si>
    <t>Ostale usluge za komunikaciju i prijevoz</t>
  </si>
  <si>
    <t>32321</t>
  </si>
  <si>
    <t>32322</t>
  </si>
  <si>
    <t>Usluge tekućeg i investicijskog održavanja građevinskih objekata</t>
  </si>
  <si>
    <t>Usluge tekućeg i investicijskog održavanja opreme</t>
  </si>
  <si>
    <t>32331</t>
  </si>
  <si>
    <t>32334</t>
  </si>
  <si>
    <t>32339</t>
  </si>
  <si>
    <t>Elektronski mediji</t>
  </si>
  <si>
    <t>Promidžbeni materijal</t>
  </si>
  <si>
    <t>Ostale usluge promidžbe i informiranja</t>
  </si>
  <si>
    <t>32341</t>
  </si>
  <si>
    <t>32342</t>
  </si>
  <si>
    <t>32343</t>
  </si>
  <si>
    <t>32344</t>
  </si>
  <si>
    <t>32349</t>
  </si>
  <si>
    <t>Opskrba vodom</t>
  </si>
  <si>
    <t>Iznošenje i odvoz smeća</t>
  </si>
  <si>
    <t>Deratizacija i dezinsekcija</t>
  </si>
  <si>
    <t>Dimnjačarske i ekološke usluge</t>
  </si>
  <si>
    <t>Ostale komunalne usluge (komunalna naknada)</t>
  </si>
  <si>
    <t>32352</t>
  </si>
  <si>
    <t>32353</t>
  </si>
  <si>
    <t>32361</t>
  </si>
  <si>
    <t>32363</t>
  </si>
  <si>
    <t>Zakupnine i najamnine za građevinske objekte</t>
  </si>
  <si>
    <t>Zakupnine i najamnije za opremu</t>
  </si>
  <si>
    <t>Obvezni i preventivni zdravstveni pregledi zaposlenika</t>
  </si>
  <si>
    <t>Laboratorijske usluge</t>
  </si>
  <si>
    <t>32371</t>
  </si>
  <si>
    <t>32372</t>
  </si>
  <si>
    <t>32373</t>
  </si>
  <si>
    <t>32377</t>
  </si>
  <si>
    <t>Autorski honorari</t>
  </si>
  <si>
    <t>Ugovori o djelu</t>
  </si>
  <si>
    <t>Usluge odvjetnika</t>
  </si>
  <si>
    <t>Usluge agencija studentskog servisa</t>
  </si>
  <si>
    <t>32381</t>
  </si>
  <si>
    <t>32389</t>
  </si>
  <si>
    <t>Usluge ažuriranjaračunalnih baza</t>
  </si>
  <si>
    <t>Ostale računalne usluge</t>
  </si>
  <si>
    <t>32391</t>
  </si>
  <si>
    <t>32392</t>
  </si>
  <si>
    <t>32395</t>
  </si>
  <si>
    <t>32399</t>
  </si>
  <si>
    <t>Film i izrada fotografija</t>
  </si>
  <si>
    <t>Usluge čišćenja, pranja i slično</t>
  </si>
  <si>
    <t>Ostale nespomenute usluge</t>
  </si>
  <si>
    <t>Grafičke i tiskarske usluge, usluge kopiranja i uvezivanja i slično</t>
  </si>
  <si>
    <t xml:space="preserve">OSTALI NESPOMENUTI RASHODI POSLOV. </t>
  </si>
  <si>
    <t>32914</t>
  </si>
  <si>
    <t>Naknade troškova lsužbenog puta članova predstavničkih i izvršnih tijela i upravnih vijeća</t>
  </si>
  <si>
    <t>32923</t>
  </si>
  <si>
    <t>32922</t>
  </si>
  <si>
    <t>Premije osiguranja ostale imovine</t>
  </si>
  <si>
    <t>Premije osiguranja zaposlenih</t>
  </si>
  <si>
    <t>32931</t>
  </si>
  <si>
    <t>32941</t>
  </si>
  <si>
    <t>Tuzemne članarine</t>
  </si>
  <si>
    <t>32951</t>
  </si>
  <si>
    <t>32952</t>
  </si>
  <si>
    <t>32955</t>
  </si>
  <si>
    <t>Upravne i administrativne pristojbe</t>
  </si>
  <si>
    <t>Sudske pristojbe</t>
  </si>
  <si>
    <t>32991</t>
  </si>
  <si>
    <t>32999</t>
  </si>
  <si>
    <t>Rashodi protokola (vijenci, cvijeće, svijeće i sl.)</t>
  </si>
  <si>
    <t>OSTALI FINANCIJSKI RASHODI</t>
  </si>
  <si>
    <t>RASHODI ZA NABAVU NEFINANCIJ. IMOVINE</t>
  </si>
  <si>
    <t>42411</t>
  </si>
  <si>
    <t>34312</t>
  </si>
  <si>
    <t>Usluge platnog prometa</t>
  </si>
  <si>
    <t>42211</t>
  </si>
  <si>
    <t>42213</t>
  </si>
  <si>
    <t>Računala i računalna oprema</t>
  </si>
  <si>
    <t>Uredski namještaj</t>
  </si>
  <si>
    <t>42221</t>
  </si>
  <si>
    <t>Radio i TV prijemnici</t>
  </si>
  <si>
    <t>42233</t>
  </si>
  <si>
    <t>Oprema za protupožarnu aštitu</t>
  </si>
  <si>
    <t>42241</t>
  </si>
  <si>
    <t>Medicinska oprema</t>
  </si>
  <si>
    <t>42251</t>
  </si>
  <si>
    <t>Precizni i optički instrumenti</t>
  </si>
  <si>
    <t>42261</t>
  </si>
  <si>
    <t>Sportska oprema</t>
  </si>
  <si>
    <t>42273</t>
  </si>
  <si>
    <t>Oprema</t>
  </si>
  <si>
    <t>KNJIGE, UMJETNIČKA DJELA I OSTALE IZLOŽBENE VRIJEDNOSTI</t>
  </si>
  <si>
    <t>Knjige</t>
  </si>
  <si>
    <t>POSTROJENJA I OPREMA</t>
  </si>
  <si>
    <t xml:space="preserve">RASHODI POSLOVANJA </t>
  </si>
  <si>
    <t>RASHODI POSLOVANJA</t>
  </si>
  <si>
    <t>MATERIJALNI RASHODI</t>
  </si>
  <si>
    <t>FINANCIJSKI RASHODI</t>
  </si>
  <si>
    <t>RASHODI ZA NABAVU PROIZVEDENE DUGOTRAJNE IMOVINE</t>
  </si>
  <si>
    <t>Novčana naknada poslodavca zbog nezapošljavanja inval.</t>
  </si>
  <si>
    <t>FINANCIJSKI PLAN  ZA 2018.</t>
  </si>
  <si>
    <t>Predsjednik Domskog odbora</t>
  </si>
  <si>
    <t xml:space="preserve">Zlatko Jeličić, prof. </t>
  </si>
  <si>
    <t>PROJEKCIJA RASHODA I IZDATAKA ZA 2019. GODINU</t>
  </si>
  <si>
    <t xml:space="preserve"> </t>
  </si>
  <si>
    <t>Klasa: 003-06/17-01/55</t>
  </si>
  <si>
    <t>Urbroj: 2170-56-01-17-1</t>
  </si>
  <si>
    <t>U Rijeci, 20.12.2017.</t>
  </si>
  <si>
    <t>Financijski plan Učeničkog doma Kvarner za 2018. godinu i projekcije za 2019. i 2020. godinu usvojeni su na sjednici Domskog odbora</t>
  </si>
  <si>
    <t>održanoj 20.12.2017. godine</t>
  </si>
  <si>
    <t xml:space="preserve"> FINANCIJSKI PLAN UČENIČKOG DOMA KVARNER ZA 2018. I                                                                                                                                                PROJEKCIJE PLANA ZA  2019. I 2020. GODINU</t>
  </si>
  <si>
    <t>Financijski plan 
za 2018.</t>
  </si>
</sst>
</file>

<file path=xl/styles.xml><?xml version="1.0" encoding="utf-8"?>
<styleSheet xmlns="http://schemas.openxmlformats.org/spreadsheetml/2006/main">
  <fonts count="60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14" fillId="0" borderId="0"/>
  </cellStyleXfs>
  <cellXfs count="327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3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3" borderId="34" xfId="0" applyFont="1" applyFill="1" applyBorder="1" applyAlignment="1">
      <alignment horizontal="left"/>
    </xf>
    <xf numFmtId="0" fontId="18" fillId="23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3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3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22" fillId="0" borderId="41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horizontal="left" wrapText="1"/>
    </xf>
    <xf numFmtId="0" fontId="24" fillId="0" borderId="22" xfId="0" applyNumberFormat="1" applyFont="1" applyFill="1" applyBorder="1" applyAlignment="1" applyProtection="1">
      <alignment vertical="center" wrapText="1"/>
    </xf>
    <xf numFmtId="4" fontId="22" fillId="0" borderId="22" xfId="0" applyNumberFormat="1" applyFont="1" applyFill="1" applyBorder="1" applyAlignment="1" applyProtection="1"/>
    <xf numFmtId="4" fontId="22" fillId="21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horizontal="left" vertical="center"/>
    </xf>
    <xf numFmtId="4" fontId="22" fillId="0" borderId="22" xfId="0" applyNumberFormat="1" applyFont="1" applyFill="1" applyBorder="1" applyAlignment="1" applyProtection="1">
      <alignment vertical="center"/>
    </xf>
    <xf numFmtId="4" fontId="22" fillId="21" borderId="22" xfId="0" applyNumberFormat="1" applyFont="1" applyFill="1" applyBorder="1" applyAlignment="1" applyProtection="1">
      <alignment vertical="center"/>
    </xf>
    <xf numFmtId="4" fontId="22" fillId="0" borderId="0" xfId="0" applyNumberFormat="1" applyFont="1" applyFill="1" applyBorder="1" applyAlignment="1" applyProtection="1">
      <alignment vertical="center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/>
    </xf>
    <xf numFmtId="4" fontId="24" fillId="0" borderId="22" xfId="0" applyNumberFormat="1" applyFont="1" applyFill="1" applyBorder="1" applyAlignment="1" applyProtection="1"/>
    <xf numFmtId="4" fontId="24" fillId="21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33" fillId="0" borderId="0" xfId="42" applyFont="1" applyAlignment="1">
      <alignment horizontal="left" indent="1"/>
    </xf>
    <xf numFmtId="4" fontId="31" fillId="0" borderId="0" xfId="42" applyNumberFormat="1" applyFont="1" applyAlignment="1">
      <alignment horizontal="left" indent="1"/>
    </xf>
    <xf numFmtId="4" fontId="33" fillId="0" borderId="0" xfId="42" applyNumberFormat="1" applyFont="1" applyAlignment="1">
      <alignment horizontal="left" inden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0" fontId="30" fillId="0" borderId="22" xfId="0" applyNumberFormat="1" applyFont="1" applyFill="1" applyBorder="1" applyAlignment="1" applyProtection="1">
      <alignment wrapText="1"/>
    </xf>
    <xf numFmtId="0" fontId="24" fillId="0" borderId="22" xfId="0" applyNumberFormat="1" applyFont="1" applyFill="1" applyBorder="1" applyAlignment="1" applyProtection="1">
      <alignment wrapText="1"/>
    </xf>
    <xf numFmtId="49" fontId="34" fillId="0" borderId="42" xfId="44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22" xfId="0" applyNumberFormat="1" applyFont="1" applyFill="1" applyBorder="1" applyAlignment="1" applyProtection="1">
      <alignment wrapText="1"/>
    </xf>
    <xf numFmtId="0" fontId="35" fillId="0" borderId="44" xfId="42" applyFont="1" applyBorder="1" applyAlignment="1">
      <alignment vertical="center" wrapText="1"/>
    </xf>
    <xf numFmtId="0" fontId="35" fillId="0" borderId="43" xfId="42" applyFont="1" applyBorder="1" applyAlignment="1">
      <alignment horizontal="center" vertical="center" wrapText="1"/>
    </xf>
    <xf numFmtId="0" fontId="35" fillId="20" borderId="45" xfId="42" applyFont="1" applyFill="1" applyBorder="1" applyAlignment="1">
      <alignment horizontal="left" wrapText="1" indent="4"/>
    </xf>
    <xf numFmtId="0" fontId="44" fillId="20" borderId="45" xfId="42" applyFont="1" applyFill="1" applyBorder="1" applyAlignment="1">
      <alignment horizontal="left" wrapText="1" indent="5"/>
    </xf>
    <xf numFmtId="0" fontId="45" fillId="20" borderId="45" xfId="42" applyFont="1" applyFill="1" applyBorder="1" applyAlignment="1">
      <alignment horizontal="left" wrapText="1" indent="5"/>
    </xf>
    <xf numFmtId="0" fontId="33" fillId="0" borderId="0" xfId="42" applyFont="1" applyAlignment="1">
      <alignment horizontal="center" vertical="center"/>
    </xf>
    <xf numFmtId="0" fontId="35" fillId="20" borderId="38" xfId="42" applyFont="1" applyFill="1" applyBorder="1" applyAlignment="1">
      <alignment horizontal="left" vertical="center" wrapText="1"/>
    </xf>
    <xf numFmtId="49" fontId="34" fillId="0" borderId="42" xfId="0" applyNumberFormat="1" applyFont="1" applyFill="1" applyBorder="1" applyAlignment="1" applyProtection="1">
      <alignment vertical="center" wrapText="1"/>
      <protection hidden="1"/>
    </xf>
    <xf numFmtId="0" fontId="22" fillId="0" borderId="22" xfId="0" applyNumberFormat="1" applyFont="1" applyFill="1" applyBorder="1" applyAlignment="1" applyProtection="1">
      <alignment horizontal="center" vertical="center"/>
    </xf>
    <xf numFmtId="4" fontId="22" fillId="24" borderId="22" xfId="0" applyNumberFormat="1" applyFont="1" applyFill="1" applyBorder="1" applyAlignment="1" applyProtection="1">
      <alignment vertical="center"/>
    </xf>
    <xf numFmtId="0" fontId="24" fillId="24" borderId="22" xfId="0" applyNumberFormat="1" applyFont="1" applyFill="1" applyBorder="1" applyAlignment="1" applyProtection="1">
      <alignment horizontal="left" vertical="center" wrapText="1"/>
    </xf>
    <xf numFmtId="0" fontId="46" fillId="0" borderId="0" xfId="42" applyFont="1" applyAlignment="1">
      <alignment horizontal="right"/>
    </xf>
    <xf numFmtId="0" fontId="47" fillId="20" borderId="38" xfId="42" applyFont="1" applyFill="1" applyBorder="1" applyAlignment="1">
      <alignment horizontal="left" wrapText="1"/>
    </xf>
    <xf numFmtId="4" fontId="39" fillId="20" borderId="38" xfId="42" applyNumberFormat="1" applyFont="1" applyFill="1" applyBorder="1" applyAlignment="1">
      <alignment wrapText="1"/>
    </xf>
    <xf numFmtId="0" fontId="46" fillId="0" borderId="0" xfId="42" applyFont="1" applyAlignment="1">
      <alignment horizontal="left"/>
    </xf>
    <xf numFmtId="49" fontId="56" fillId="0" borderId="42" xfId="0" applyNumberFormat="1" applyFont="1" applyFill="1" applyBorder="1" applyAlignment="1" applyProtection="1">
      <alignment vertical="center" wrapText="1"/>
      <protection hidden="1"/>
    </xf>
    <xf numFmtId="49" fontId="34" fillId="0" borderId="22" xfId="0" applyNumberFormat="1" applyFont="1" applyFill="1" applyBorder="1" applyAlignment="1" applyProtection="1">
      <alignment vertical="center" wrapText="1"/>
      <protection hidden="1"/>
    </xf>
    <xf numFmtId="0" fontId="25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20" fillId="0" borderId="22" xfId="0" applyNumberFormat="1" applyFont="1" applyFill="1" applyBorder="1" applyAlignment="1" applyProtection="1">
      <alignment horizontal="center"/>
    </xf>
    <xf numFmtId="4" fontId="20" fillId="0" borderId="22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0" fillId="0" borderId="22" xfId="0" applyNumberFormat="1" applyFont="1" applyFill="1" applyBorder="1" applyAlignment="1" applyProtection="1">
      <alignment horizontal="center" vertical="center"/>
    </xf>
    <xf numFmtId="4" fontId="20" fillId="0" borderId="22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49" fontId="56" fillId="0" borderId="42" xfId="44" applyNumberFormat="1" applyFont="1" applyFill="1" applyBorder="1" applyAlignment="1" applyProtection="1">
      <alignment horizontal="center" vertical="center" wrapText="1"/>
      <protection hidden="1"/>
    </xf>
    <xf numFmtId="49" fontId="56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7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7" xfId="44" applyNumberFormat="1" applyFont="1" applyFill="1" applyBorder="1" applyAlignment="1" applyProtection="1">
      <alignment horizontal="center" vertical="center" wrapText="1"/>
      <protection hidden="1"/>
    </xf>
    <xf numFmtId="49" fontId="34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56" fillId="0" borderId="48" xfId="44" applyNumberFormat="1" applyFont="1" applyFill="1" applyBorder="1" applyAlignment="1" applyProtection="1">
      <alignment horizontal="center" vertical="center" wrapText="1"/>
      <protection hidden="1"/>
    </xf>
    <xf numFmtId="49" fontId="56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49" xfId="0" applyNumberFormat="1" applyFont="1" applyFill="1" applyBorder="1" applyAlignment="1" applyProtection="1"/>
    <xf numFmtId="4" fontId="24" fillId="0" borderId="23" xfId="0" applyNumberFormat="1" applyFont="1" applyFill="1" applyBorder="1" applyAlignment="1" applyProtection="1"/>
    <xf numFmtId="0" fontId="24" fillId="0" borderId="23" xfId="0" applyNumberFormat="1" applyFont="1" applyFill="1" applyBorder="1" applyAlignment="1" applyProtection="1"/>
    <xf numFmtId="4" fontId="22" fillId="0" borderId="23" xfId="0" applyNumberFormat="1" applyFont="1" applyFill="1" applyBorder="1" applyAlignment="1" applyProtection="1"/>
    <xf numFmtId="4" fontId="22" fillId="0" borderId="23" xfId="0" applyNumberFormat="1" applyFont="1" applyFill="1" applyBorder="1" applyAlignment="1" applyProtection="1">
      <alignment vertical="center"/>
    </xf>
    <xf numFmtId="4" fontId="20" fillId="0" borderId="23" xfId="0" applyNumberFormat="1" applyFont="1" applyFill="1" applyBorder="1" applyAlignment="1" applyProtection="1"/>
    <xf numFmtId="4" fontId="20" fillId="0" borderId="23" xfId="0" applyNumberFormat="1" applyFont="1" applyFill="1" applyBorder="1" applyAlignment="1" applyProtection="1">
      <alignment vertical="center"/>
    </xf>
    <xf numFmtId="0" fontId="21" fillId="0" borderId="22" xfId="0" applyNumberFormat="1" applyFont="1" applyFill="1" applyBorder="1" applyAlignment="1" applyProtection="1">
      <alignment horizontal="center"/>
    </xf>
    <xf numFmtId="0" fontId="21" fillId="0" borderId="22" xfId="0" applyNumberFormat="1" applyFont="1" applyFill="1" applyBorder="1" applyAlignment="1" applyProtection="1">
      <alignment wrapText="1"/>
    </xf>
    <xf numFmtId="4" fontId="21" fillId="0" borderId="22" xfId="0" applyNumberFormat="1" applyFont="1" applyFill="1" applyBorder="1" applyAlignment="1" applyProtection="1"/>
    <xf numFmtId="4" fontId="21" fillId="0" borderId="23" xfId="0" applyNumberFormat="1" applyFont="1" applyFill="1" applyBorder="1" applyAlignment="1" applyProtection="1"/>
    <xf numFmtId="0" fontId="21" fillId="0" borderId="22" xfId="0" applyNumberFormat="1" applyFont="1" applyFill="1" applyBorder="1" applyAlignment="1" applyProtection="1">
      <alignment horizontal="center" vertical="center"/>
    </xf>
    <xf numFmtId="0" fontId="21" fillId="0" borderId="22" xfId="0" applyNumberFormat="1" applyFont="1" applyFill="1" applyBorder="1" applyAlignment="1" applyProtection="1">
      <alignment vertical="center" wrapText="1"/>
    </xf>
    <xf numFmtId="4" fontId="21" fillId="0" borderId="22" xfId="0" applyNumberFormat="1" applyFont="1" applyFill="1" applyBorder="1" applyAlignment="1" applyProtection="1">
      <alignment vertical="center"/>
    </xf>
    <xf numFmtId="4" fontId="21" fillId="0" borderId="23" xfId="0" applyNumberFormat="1" applyFont="1" applyFill="1" applyBorder="1" applyAlignment="1" applyProtection="1">
      <alignment vertical="center"/>
    </xf>
    <xf numFmtId="4" fontId="20" fillId="0" borderId="0" xfId="0" applyNumberFormat="1" applyFont="1" applyFill="1" applyBorder="1" applyAlignment="1" applyProtection="1">
      <alignment vertical="center"/>
    </xf>
    <xf numFmtId="4" fontId="20" fillId="0" borderId="0" xfId="0" applyNumberFormat="1" applyFont="1" applyFill="1" applyBorder="1" applyAlignment="1" applyProtection="1"/>
    <xf numFmtId="49" fontId="34" fillId="0" borderId="42" xfId="0" applyNumberFormat="1" applyFont="1" applyFill="1" applyBorder="1" applyAlignment="1" applyProtection="1">
      <alignment horizontal="left" vertical="center" wrapText="1" shrinkToFit="1"/>
      <protection hidden="1"/>
    </xf>
    <xf numFmtId="49" fontId="34" fillId="0" borderId="22" xfId="44" applyNumberFormat="1" applyFont="1" applyFill="1" applyBorder="1" applyAlignment="1" applyProtection="1">
      <alignment horizontal="center" vertical="center" wrapText="1"/>
      <protection hidden="1"/>
    </xf>
    <xf numFmtId="49" fontId="34" fillId="0" borderId="22" xfId="0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0" applyNumberFormat="1" applyFont="1" applyFill="1" applyBorder="1" applyAlignment="1" applyProtection="1">
      <alignment vertical="center"/>
    </xf>
    <xf numFmtId="49" fontId="56" fillId="0" borderId="47" xfId="44" applyNumberFormat="1" applyFont="1" applyFill="1" applyBorder="1" applyAlignment="1" applyProtection="1">
      <alignment horizontal="center" vertical="center" wrapText="1"/>
      <protection hidden="1"/>
    </xf>
    <xf numFmtId="49" fontId="56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16" xfId="0" applyNumberFormat="1" applyFont="1" applyFill="1" applyBorder="1" applyAlignment="1" applyProtection="1">
      <alignment horizontal="center"/>
    </xf>
    <xf numFmtId="0" fontId="20" fillId="0" borderId="16" xfId="0" applyNumberFormat="1" applyFont="1" applyFill="1" applyBorder="1" applyAlignment="1" applyProtection="1">
      <alignment wrapText="1"/>
    </xf>
    <xf numFmtId="4" fontId="20" fillId="0" borderId="16" xfId="0" applyNumberFormat="1" applyFont="1" applyFill="1" applyBorder="1" applyAlignment="1" applyProtection="1"/>
    <xf numFmtId="3" fontId="18" fillId="0" borderId="12" xfId="0" applyNumberFormat="1" applyFont="1" applyBorder="1" applyAlignment="1">
      <alignment horizontal="right" vertical="center" wrapText="1"/>
    </xf>
    <xf numFmtId="3" fontId="18" fillId="0" borderId="50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/>
    <xf numFmtId="3" fontId="18" fillId="0" borderId="52" xfId="0" applyNumberFormat="1" applyFont="1" applyBorder="1"/>
    <xf numFmtId="3" fontId="18" fillId="0" borderId="30" xfId="0" applyNumberFormat="1" applyFont="1" applyBorder="1"/>
    <xf numFmtId="0" fontId="22" fillId="0" borderId="53" xfId="0" applyNumberFormat="1" applyFont="1" applyFill="1" applyBorder="1" applyAlignment="1" applyProtection="1">
      <alignment vertical="center"/>
    </xf>
    <xf numFmtId="0" fontId="25" fillId="0" borderId="53" xfId="0" applyFont="1" applyBorder="1" applyAlignment="1">
      <alignment horizontal="center" vertical="center"/>
    </xf>
    <xf numFmtId="0" fontId="25" fillId="0" borderId="53" xfId="0" applyFont="1" applyBorder="1" applyAlignment="1">
      <alignment vertical="center"/>
    </xf>
    <xf numFmtId="0" fontId="22" fillId="0" borderId="53" xfId="0" applyNumberFormat="1" applyFont="1" applyFill="1" applyBorder="1" applyAlignment="1" applyProtection="1"/>
    <xf numFmtId="0" fontId="22" fillId="0" borderId="32" xfId="0" applyNumberFormat="1" applyFont="1" applyFill="1" applyBorder="1" applyAlignment="1" applyProtection="1"/>
    <xf numFmtId="0" fontId="22" fillId="0" borderId="36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1" fillId="0" borderId="16" xfId="0" applyNumberFormat="1" applyFont="1" applyFill="1" applyBorder="1" applyAlignment="1" applyProtection="1">
      <alignment horizontal="center"/>
    </xf>
    <xf numFmtId="0" fontId="21" fillId="0" borderId="16" xfId="0" applyNumberFormat="1" applyFont="1" applyFill="1" applyBorder="1" applyAlignment="1" applyProtection="1">
      <alignment wrapText="1"/>
    </xf>
    <xf numFmtId="4" fontId="21" fillId="0" borderId="16" xfId="0" applyNumberFormat="1" applyFont="1" applyFill="1" applyBorder="1" applyAlignment="1" applyProtection="1"/>
    <xf numFmtId="0" fontId="58" fillId="0" borderId="16" xfId="0" applyNumberFormat="1" applyFont="1" applyFill="1" applyBorder="1" applyAlignment="1" applyProtection="1">
      <alignment horizontal="center"/>
    </xf>
    <xf numFmtId="0" fontId="58" fillId="0" borderId="16" xfId="0" applyNumberFormat="1" applyFont="1" applyFill="1" applyBorder="1" applyAlignment="1" applyProtection="1">
      <alignment wrapText="1"/>
    </xf>
    <xf numFmtId="4" fontId="58" fillId="0" borderId="16" xfId="0" applyNumberFormat="1" applyFont="1" applyFill="1" applyBorder="1" applyAlignment="1" applyProtection="1"/>
    <xf numFmtId="0" fontId="30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/>
    <xf numFmtId="0" fontId="58" fillId="0" borderId="16" xfId="0" applyNumberFormat="1" applyFont="1" applyFill="1" applyBorder="1" applyAlignment="1" applyProtection="1">
      <alignment horizontal="center" vertical="center"/>
    </xf>
    <xf numFmtId="0" fontId="58" fillId="0" borderId="16" xfId="0" applyNumberFormat="1" applyFont="1" applyFill="1" applyBorder="1" applyAlignment="1" applyProtection="1">
      <alignment vertical="center" wrapText="1"/>
    </xf>
    <xf numFmtId="4" fontId="58" fillId="0" borderId="16" xfId="0" applyNumberFormat="1" applyFont="1" applyFill="1" applyBorder="1" applyAlignment="1" applyProtection="1">
      <alignment vertical="center"/>
    </xf>
    <xf numFmtId="0" fontId="30" fillId="0" borderId="15" xfId="0" applyNumberFormat="1" applyFont="1" applyFill="1" applyBorder="1" applyAlignment="1" applyProtection="1">
      <alignment vertical="center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21" fillId="25" borderId="18" xfId="0" applyNumberFormat="1" applyFont="1" applyFill="1" applyBorder="1" applyAlignment="1" applyProtection="1">
      <alignment horizontal="left" vertical="center" wrapText="1"/>
    </xf>
    <xf numFmtId="0" fontId="21" fillId="25" borderId="18" xfId="0" applyNumberFormat="1" applyFont="1" applyFill="1" applyBorder="1" applyAlignment="1" applyProtection="1">
      <alignment vertical="center" wrapText="1"/>
    </xf>
    <xf numFmtId="4" fontId="21" fillId="25" borderId="18" xfId="0" applyNumberFormat="1" applyFont="1" applyFill="1" applyBorder="1" applyAlignment="1" applyProtection="1">
      <alignment vertical="center"/>
    </xf>
    <xf numFmtId="4" fontId="21" fillId="25" borderId="39" xfId="0" applyNumberFormat="1" applyFont="1" applyFill="1" applyBorder="1" applyAlignment="1" applyProtection="1">
      <alignment vertical="center"/>
    </xf>
    <xf numFmtId="0" fontId="24" fillId="25" borderId="0" xfId="0" applyNumberFormat="1" applyFont="1" applyFill="1" applyBorder="1" applyAlignment="1" applyProtection="1">
      <alignment vertical="center"/>
    </xf>
    <xf numFmtId="0" fontId="21" fillId="25" borderId="46" xfId="0" applyNumberFormat="1" applyFont="1" applyFill="1" applyBorder="1" applyAlignment="1" applyProtection="1">
      <alignment horizontal="left" vertical="center"/>
    </xf>
    <xf numFmtId="0" fontId="21" fillId="25" borderId="46" xfId="0" applyNumberFormat="1" applyFont="1" applyFill="1" applyBorder="1" applyAlignment="1" applyProtection="1">
      <alignment vertical="center" wrapText="1"/>
    </xf>
    <xf numFmtId="4" fontId="21" fillId="25" borderId="46" xfId="0" applyNumberFormat="1" applyFont="1" applyFill="1" applyBorder="1" applyAlignment="1" applyProtection="1">
      <alignment vertical="center"/>
    </xf>
    <xf numFmtId="0" fontId="21" fillId="25" borderId="22" xfId="0" applyNumberFormat="1" applyFont="1" applyFill="1" applyBorder="1" applyAlignment="1" applyProtection="1">
      <alignment horizontal="left" vertical="center" wrapText="1"/>
    </xf>
    <xf numFmtId="0" fontId="21" fillId="25" borderId="22" xfId="0" applyNumberFormat="1" applyFont="1" applyFill="1" applyBorder="1" applyAlignment="1" applyProtection="1">
      <alignment vertical="center" wrapText="1"/>
    </xf>
    <xf numFmtId="4" fontId="21" fillId="25" borderId="22" xfId="0" applyNumberFormat="1" applyFont="1" applyFill="1" applyBorder="1" applyAlignment="1" applyProtection="1">
      <alignment vertical="center"/>
    </xf>
    <xf numFmtId="0" fontId="21" fillId="25" borderId="22" xfId="0" applyNumberFormat="1" applyFont="1" applyFill="1" applyBorder="1" applyAlignment="1" applyProtection="1">
      <alignment horizontal="left"/>
    </xf>
    <xf numFmtId="0" fontId="21" fillId="25" borderId="22" xfId="0" applyNumberFormat="1" applyFont="1" applyFill="1" applyBorder="1" applyAlignment="1" applyProtection="1">
      <alignment wrapText="1"/>
    </xf>
    <xf numFmtId="4" fontId="21" fillId="25" borderId="22" xfId="0" applyNumberFormat="1" applyFont="1" applyFill="1" applyBorder="1" applyAlignment="1" applyProtection="1"/>
    <xf numFmtId="4" fontId="21" fillId="25" borderId="23" xfId="0" applyNumberFormat="1" applyFont="1" applyFill="1" applyBorder="1" applyAlignment="1" applyProtection="1"/>
    <xf numFmtId="0" fontId="24" fillId="25" borderId="0" xfId="0" applyNumberFormat="1" applyFont="1" applyFill="1" applyBorder="1" applyAlignment="1" applyProtection="1"/>
    <xf numFmtId="0" fontId="24" fillId="25" borderId="22" xfId="0" applyNumberFormat="1" applyFont="1" applyFill="1" applyBorder="1" applyAlignment="1" applyProtection="1">
      <alignment wrapText="1"/>
    </xf>
    <xf numFmtId="0" fontId="24" fillId="25" borderId="22" xfId="0" applyNumberFormat="1" applyFont="1" applyFill="1" applyBorder="1" applyAlignment="1" applyProtection="1">
      <alignment horizontal="left" vertical="center" wrapText="1"/>
    </xf>
    <xf numFmtId="0" fontId="24" fillId="25" borderId="22" xfId="0" applyNumberFormat="1" applyFont="1" applyFill="1" applyBorder="1" applyAlignment="1" applyProtection="1">
      <alignment vertical="center" wrapText="1"/>
    </xf>
    <xf numFmtId="4" fontId="24" fillId="25" borderId="22" xfId="0" applyNumberFormat="1" applyFont="1" applyFill="1" applyBorder="1" applyAlignment="1" applyProtection="1">
      <alignment vertical="center"/>
    </xf>
    <xf numFmtId="0" fontId="24" fillId="25" borderId="22" xfId="0" applyNumberFormat="1" applyFont="1" applyFill="1" applyBorder="1" applyAlignment="1" applyProtection="1">
      <alignment horizontal="left" vertical="center"/>
    </xf>
    <xf numFmtId="0" fontId="24" fillId="25" borderId="22" xfId="0" applyNumberFormat="1" applyFont="1" applyFill="1" applyBorder="1" applyAlignment="1" applyProtection="1">
      <alignment horizontal="left"/>
    </xf>
    <xf numFmtId="4" fontId="24" fillId="25" borderId="22" xfId="0" applyNumberFormat="1" applyFont="1" applyFill="1" applyBorder="1" applyAlignment="1" applyProtection="1"/>
    <xf numFmtId="0" fontId="59" fillId="0" borderId="0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3" borderId="34" xfId="0" quotePrefix="1" applyNumberFormat="1" applyFont="1" applyFill="1" applyBorder="1" applyAlignment="1" applyProtection="1">
      <alignment horizontal="left" wrapText="1"/>
    </xf>
    <xf numFmtId="0" fontId="29" fillId="23" borderId="15" xfId="0" applyNumberFormat="1" applyFont="1" applyFill="1" applyBorder="1" applyAlignment="1" applyProtection="1">
      <alignment wrapText="1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3" fontId="22" fillId="0" borderId="54" xfId="0" applyNumberFormat="1" applyFont="1" applyFill="1" applyBorder="1" applyAlignment="1" applyProtection="1">
      <alignment horizontal="center"/>
    </xf>
    <xf numFmtId="0" fontId="26" fillId="23" borderId="34" xfId="0" applyNumberFormat="1" applyFont="1" applyFill="1" applyBorder="1" applyAlignment="1" applyProtection="1">
      <alignment horizontal="left" wrapText="1"/>
    </xf>
    <xf numFmtId="0" fontId="26" fillId="23" borderId="15" xfId="0" applyNumberFormat="1" applyFont="1" applyFill="1" applyBorder="1" applyAlignment="1" applyProtection="1">
      <alignment horizontal="left" wrapText="1"/>
    </xf>
    <xf numFmtId="0" fontId="26" fillId="23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3" borderId="34" xfId="0" applyNumberFormat="1" applyFont="1" applyFill="1" applyBorder="1" applyAlignment="1" applyProtection="1">
      <alignment horizontal="left" wrapText="1"/>
    </xf>
    <xf numFmtId="0" fontId="18" fillId="23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4"/>
    <cellStyle name="Normalno 2" xfId="42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CCFFCC"/>
      <color rgb="FFFFCCCC"/>
      <color rgb="FFFFFFCC"/>
      <color rgb="FFCCFFFF"/>
      <color rgb="FF66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15</xdr:row>
      <xdr:rowOff>22860</xdr:rowOff>
    </xdr:from>
    <xdr:to>
      <xdr:col>1</xdr:col>
      <xdr:colOff>0</xdr:colOff>
      <xdr:row>17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15</xdr:row>
      <xdr:rowOff>22860</xdr:rowOff>
    </xdr:from>
    <xdr:to>
      <xdr:col>0</xdr:col>
      <xdr:colOff>1089660</xdr:colOff>
      <xdr:row>17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28</xdr:row>
      <xdr:rowOff>22860</xdr:rowOff>
    </xdr:from>
    <xdr:to>
      <xdr:col>1</xdr:col>
      <xdr:colOff>0</xdr:colOff>
      <xdr:row>30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28</xdr:row>
      <xdr:rowOff>22860</xdr:rowOff>
    </xdr:from>
    <xdr:to>
      <xdr:col>0</xdr:col>
      <xdr:colOff>1089660</xdr:colOff>
      <xdr:row>30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Normal="100" zoomScaleSheetLayoutView="100" workbookViewId="0">
      <selection activeCell="F19" sqref="F19:H19"/>
    </sheetView>
  </sheetViews>
  <sheetFormatPr defaultColWidth="11.44140625" defaultRowHeight="13.2"/>
  <cols>
    <col min="1" max="2" width="4.33203125" style="56" customWidth="1"/>
    <col min="3" max="3" width="5.5546875" style="56" customWidth="1"/>
    <col min="4" max="4" width="5.33203125" style="48" customWidth="1"/>
    <col min="5" max="5" width="44.6640625" style="56" customWidth="1"/>
    <col min="6" max="6" width="15.88671875" style="56" bestFit="1" customWidth="1"/>
    <col min="7" max="7" width="17.33203125" style="56" customWidth="1"/>
    <col min="8" max="8" width="16.6640625" style="56" customWidth="1"/>
    <col min="9" max="9" width="11.44140625" style="56"/>
    <col min="10" max="10" width="16.33203125" style="56" bestFit="1" customWidth="1"/>
    <col min="11" max="11" width="21.6640625" style="56" bestFit="1" customWidth="1"/>
    <col min="12" max="256" width="11.44140625" style="56"/>
    <col min="257" max="258" width="4.33203125" style="56" customWidth="1"/>
    <col min="259" max="259" width="5.5546875" style="56" customWidth="1"/>
    <col min="260" max="260" width="5.33203125" style="56" customWidth="1"/>
    <col min="261" max="261" width="44.6640625" style="56" customWidth="1"/>
    <col min="262" max="262" width="15.88671875" style="56" bestFit="1" customWidth="1"/>
    <col min="263" max="263" width="17.33203125" style="56" customWidth="1"/>
    <col min="264" max="264" width="16.6640625" style="56" customWidth="1"/>
    <col min="265" max="265" width="11.44140625" style="56"/>
    <col min="266" max="266" width="16.33203125" style="56" bestFit="1" customWidth="1"/>
    <col min="267" max="267" width="21.6640625" style="56" bestFit="1" customWidth="1"/>
    <col min="268" max="512" width="11.44140625" style="56"/>
    <col min="513" max="514" width="4.33203125" style="56" customWidth="1"/>
    <col min="515" max="515" width="5.5546875" style="56" customWidth="1"/>
    <col min="516" max="516" width="5.33203125" style="56" customWidth="1"/>
    <col min="517" max="517" width="44.6640625" style="56" customWidth="1"/>
    <col min="518" max="518" width="15.88671875" style="56" bestFit="1" customWidth="1"/>
    <col min="519" max="519" width="17.33203125" style="56" customWidth="1"/>
    <col min="520" max="520" width="16.6640625" style="56" customWidth="1"/>
    <col min="521" max="521" width="11.44140625" style="56"/>
    <col min="522" max="522" width="16.33203125" style="56" bestFit="1" customWidth="1"/>
    <col min="523" max="523" width="21.6640625" style="56" bestFit="1" customWidth="1"/>
    <col min="524" max="768" width="11.44140625" style="56"/>
    <col min="769" max="770" width="4.33203125" style="56" customWidth="1"/>
    <col min="771" max="771" width="5.5546875" style="56" customWidth="1"/>
    <col min="772" max="772" width="5.33203125" style="56" customWidth="1"/>
    <col min="773" max="773" width="44.6640625" style="56" customWidth="1"/>
    <col min="774" max="774" width="15.88671875" style="56" bestFit="1" customWidth="1"/>
    <col min="775" max="775" width="17.33203125" style="56" customWidth="1"/>
    <col min="776" max="776" width="16.6640625" style="56" customWidth="1"/>
    <col min="777" max="777" width="11.44140625" style="56"/>
    <col min="778" max="778" width="16.33203125" style="56" bestFit="1" customWidth="1"/>
    <col min="779" max="779" width="21.6640625" style="56" bestFit="1" customWidth="1"/>
    <col min="780" max="1024" width="11.44140625" style="56"/>
    <col min="1025" max="1026" width="4.33203125" style="56" customWidth="1"/>
    <col min="1027" max="1027" width="5.5546875" style="56" customWidth="1"/>
    <col min="1028" max="1028" width="5.33203125" style="56" customWidth="1"/>
    <col min="1029" max="1029" width="44.6640625" style="56" customWidth="1"/>
    <col min="1030" max="1030" width="15.88671875" style="56" bestFit="1" customWidth="1"/>
    <col min="1031" max="1031" width="17.33203125" style="56" customWidth="1"/>
    <col min="1032" max="1032" width="16.6640625" style="56" customWidth="1"/>
    <col min="1033" max="1033" width="11.44140625" style="56"/>
    <col min="1034" max="1034" width="16.33203125" style="56" bestFit="1" customWidth="1"/>
    <col min="1035" max="1035" width="21.6640625" style="56" bestFit="1" customWidth="1"/>
    <col min="1036" max="1280" width="11.44140625" style="56"/>
    <col min="1281" max="1282" width="4.33203125" style="56" customWidth="1"/>
    <col min="1283" max="1283" width="5.5546875" style="56" customWidth="1"/>
    <col min="1284" max="1284" width="5.33203125" style="56" customWidth="1"/>
    <col min="1285" max="1285" width="44.6640625" style="56" customWidth="1"/>
    <col min="1286" max="1286" width="15.88671875" style="56" bestFit="1" customWidth="1"/>
    <col min="1287" max="1287" width="17.33203125" style="56" customWidth="1"/>
    <col min="1288" max="1288" width="16.6640625" style="56" customWidth="1"/>
    <col min="1289" max="1289" width="11.44140625" style="56"/>
    <col min="1290" max="1290" width="16.33203125" style="56" bestFit="1" customWidth="1"/>
    <col min="1291" max="1291" width="21.6640625" style="56" bestFit="1" customWidth="1"/>
    <col min="1292" max="1536" width="11.44140625" style="56"/>
    <col min="1537" max="1538" width="4.33203125" style="56" customWidth="1"/>
    <col min="1539" max="1539" width="5.5546875" style="56" customWidth="1"/>
    <col min="1540" max="1540" width="5.33203125" style="56" customWidth="1"/>
    <col min="1541" max="1541" width="44.6640625" style="56" customWidth="1"/>
    <col min="1542" max="1542" width="15.88671875" style="56" bestFit="1" customWidth="1"/>
    <col min="1543" max="1543" width="17.33203125" style="56" customWidth="1"/>
    <col min="1544" max="1544" width="16.6640625" style="56" customWidth="1"/>
    <col min="1545" max="1545" width="11.44140625" style="56"/>
    <col min="1546" max="1546" width="16.33203125" style="56" bestFit="1" customWidth="1"/>
    <col min="1547" max="1547" width="21.6640625" style="56" bestFit="1" customWidth="1"/>
    <col min="1548" max="1792" width="11.44140625" style="56"/>
    <col min="1793" max="1794" width="4.33203125" style="56" customWidth="1"/>
    <col min="1795" max="1795" width="5.5546875" style="56" customWidth="1"/>
    <col min="1796" max="1796" width="5.33203125" style="56" customWidth="1"/>
    <col min="1797" max="1797" width="44.6640625" style="56" customWidth="1"/>
    <col min="1798" max="1798" width="15.88671875" style="56" bestFit="1" customWidth="1"/>
    <col min="1799" max="1799" width="17.33203125" style="56" customWidth="1"/>
    <col min="1800" max="1800" width="16.6640625" style="56" customWidth="1"/>
    <col min="1801" max="1801" width="11.44140625" style="56"/>
    <col min="1802" max="1802" width="16.33203125" style="56" bestFit="1" customWidth="1"/>
    <col min="1803" max="1803" width="21.6640625" style="56" bestFit="1" customWidth="1"/>
    <col min="1804" max="2048" width="11.44140625" style="56"/>
    <col min="2049" max="2050" width="4.33203125" style="56" customWidth="1"/>
    <col min="2051" max="2051" width="5.5546875" style="56" customWidth="1"/>
    <col min="2052" max="2052" width="5.33203125" style="56" customWidth="1"/>
    <col min="2053" max="2053" width="44.6640625" style="56" customWidth="1"/>
    <col min="2054" max="2054" width="15.88671875" style="56" bestFit="1" customWidth="1"/>
    <col min="2055" max="2055" width="17.33203125" style="56" customWidth="1"/>
    <col min="2056" max="2056" width="16.6640625" style="56" customWidth="1"/>
    <col min="2057" max="2057" width="11.44140625" style="56"/>
    <col min="2058" max="2058" width="16.33203125" style="56" bestFit="1" customWidth="1"/>
    <col min="2059" max="2059" width="21.6640625" style="56" bestFit="1" customWidth="1"/>
    <col min="2060" max="2304" width="11.44140625" style="56"/>
    <col min="2305" max="2306" width="4.33203125" style="56" customWidth="1"/>
    <col min="2307" max="2307" width="5.5546875" style="56" customWidth="1"/>
    <col min="2308" max="2308" width="5.33203125" style="56" customWidth="1"/>
    <col min="2309" max="2309" width="44.6640625" style="56" customWidth="1"/>
    <col min="2310" max="2310" width="15.88671875" style="56" bestFit="1" customWidth="1"/>
    <col min="2311" max="2311" width="17.33203125" style="56" customWidth="1"/>
    <col min="2312" max="2312" width="16.6640625" style="56" customWidth="1"/>
    <col min="2313" max="2313" width="11.44140625" style="56"/>
    <col min="2314" max="2314" width="16.33203125" style="56" bestFit="1" customWidth="1"/>
    <col min="2315" max="2315" width="21.6640625" style="56" bestFit="1" customWidth="1"/>
    <col min="2316" max="2560" width="11.44140625" style="56"/>
    <col min="2561" max="2562" width="4.33203125" style="56" customWidth="1"/>
    <col min="2563" max="2563" width="5.5546875" style="56" customWidth="1"/>
    <col min="2564" max="2564" width="5.33203125" style="56" customWidth="1"/>
    <col min="2565" max="2565" width="44.6640625" style="56" customWidth="1"/>
    <col min="2566" max="2566" width="15.88671875" style="56" bestFit="1" customWidth="1"/>
    <col min="2567" max="2567" width="17.33203125" style="56" customWidth="1"/>
    <col min="2568" max="2568" width="16.6640625" style="56" customWidth="1"/>
    <col min="2569" max="2569" width="11.44140625" style="56"/>
    <col min="2570" max="2570" width="16.33203125" style="56" bestFit="1" customWidth="1"/>
    <col min="2571" max="2571" width="21.6640625" style="56" bestFit="1" customWidth="1"/>
    <col min="2572" max="2816" width="11.44140625" style="56"/>
    <col min="2817" max="2818" width="4.33203125" style="56" customWidth="1"/>
    <col min="2819" max="2819" width="5.5546875" style="56" customWidth="1"/>
    <col min="2820" max="2820" width="5.33203125" style="56" customWidth="1"/>
    <col min="2821" max="2821" width="44.6640625" style="56" customWidth="1"/>
    <col min="2822" max="2822" width="15.88671875" style="56" bestFit="1" customWidth="1"/>
    <col min="2823" max="2823" width="17.33203125" style="56" customWidth="1"/>
    <col min="2824" max="2824" width="16.6640625" style="56" customWidth="1"/>
    <col min="2825" max="2825" width="11.44140625" style="56"/>
    <col min="2826" max="2826" width="16.33203125" style="56" bestFit="1" customWidth="1"/>
    <col min="2827" max="2827" width="21.6640625" style="56" bestFit="1" customWidth="1"/>
    <col min="2828" max="3072" width="11.44140625" style="56"/>
    <col min="3073" max="3074" width="4.33203125" style="56" customWidth="1"/>
    <col min="3075" max="3075" width="5.5546875" style="56" customWidth="1"/>
    <col min="3076" max="3076" width="5.33203125" style="56" customWidth="1"/>
    <col min="3077" max="3077" width="44.6640625" style="56" customWidth="1"/>
    <col min="3078" max="3078" width="15.88671875" style="56" bestFit="1" customWidth="1"/>
    <col min="3079" max="3079" width="17.33203125" style="56" customWidth="1"/>
    <col min="3080" max="3080" width="16.6640625" style="56" customWidth="1"/>
    <col min="3081" max="3081" width="11.44140625" style="56"/>
    <col min="3082" max="3082" width="16.33203125" style="56" bestFit="1" customWidth="1"/>
    <col min="3083" max="3083" width="21.6640625" style="56" bestFit="1" customWidth="1"/>
    <col min="3084" max="3328" width="11.44140625" style="56"/>
    <col min="3329" max="3330" width="4.33203125" style="56" customWidth="1"/>
    <col min="3331" max="3331" width="5.5546875" style="56" customWidth="1"/>
    <col min="3332" max="3332" width="5.33203125" style="56" customWidth="1"/>
    <col min="3333" max="3333" width="44.6640625" style="56" customWidth="1"/>
    <col min="3334" max="3334" width="15.88671875" style="56" bestFit="1" customWidth="1"/>
    <col min="3335" max="3335" width="17.33203125" style="56" customWidth="1"/>
    <col min="3336" max="3336" width="16.6640625" style="56" customWidth="1"/>
    <col min="3337" max="3337" width="11.44140625" style="56"/>
    <col min="3338" max="3338" width="16.33203125" style="56" bestFit="1" customWidth="1"/>
    <col min="3339" max="3339" width="21.6640625" style="56" bestFit="1" customWidth="1"/>
    <col min="3340" max="3584" width="11.44140625" style="56"/>
    <col min="3585" max="3586" width="4.33203125" style="56" customWidth="1"/>
    <col min="3587" max="3587" width="5.5546875" style="56" customWidth="1"/>
    <col min="3588" max="3588" width="5.33203125" style="56" customWidth="1"/>
    <col min="3589" max="3589" width="44.6640625" style="56" customWidth="1"/>
    <col min="3590" max="3590" width="15.88671875" style="56" bestFit="1" customWidth="1"/>
    <col min="3591" max="3591" width="17.33203125" style="56" customWidth="1"/>
    <col min="3592" max="3592" width="16.6640625" style="56" customWidth="1"/>
    <col min="3593" max="3593" width="11.44140625" style="56"/>
    <col min="3594" max="3594" width="16.33203125" style="56" bestFit="1" customWidth="1"/>
    <col min="3595" max="3595" width="21.6640625" style="56" bestFit="1" customWidth="1"/>
    <col min="3596" max="3840" width="11.44140625" style="56"/>
    <col min="3841" max="3842" width="4.33203125" style="56" customWidth="1"/>
    <col min="3843" max="3843" width="5.5546875" style="56" customWidth="1"/>
    <col min="3844" max="3844" width="5.33203125" style="56" customWidth="1"/>
    <col min="3845" max="3845" width="44.6640625" style="56" customWidth="1"/>
    <col min="3846" max="3846" width="15.88671875" style="56" bestFit="1" customWidth="1"/>
    <col min="3847" max="3847" width="17.33203125" style="56" customWidth="1"/>
    <col min="3848" max="3848" width="16.6640625" style="56" customWidth="1"/>
    <col min="3849" max="3849" width="11.44140625" style="56"/>
    <col min="3850" max="3850" width="16.33203125" style="56" bestFit="1" customWidth="1"/>
    <col min="3851" max="3851" width="21.6640625" style="56" bestFit="1" customWidth="1"/>
    <col min="3852" max="4096" width="11.44140625" style="56"/>
    <col min="4097" max="4098" width="4.33203125" style="56" customWidth="1"/>
    <col min="4099" max="4099" width="5.5546875" style="56" customWidth="1"/>
    <col min="4100" max="4100" width="5.33203125" style="56" customWidth="1"/>
    <col min="4101" max="4101" width="44.6640625" style="56" customWidth="1"/>
    <col min="4102" max="4102" width="15.88671875" style="56" bestFit="1" customWidth="1"/>
    <col min="4103" max="4103" width="17.33203125" style="56" customWidth="1"/>
    <col min="4104" max="4104" width="16.6640625" style="56" customWidth="1"/>
    <col min="4105" max="4105" width="11.44140625" style="56"/>
    <col min="4106" max="4106" width="16.33203125" style="56" bestFit="1" customWidth="1"/>
    <col min="4107" max="4107" width="21.6640625" style="56" bestFit="1" customWidth="1"/>
    <col min="4108" max="4352" width="11.44140625" style="56"/>
    <col min="4353" max="4354" width="4.33203125" style="56" customWidth="1"/>
    <col min="4355" max="4355" width="5.5546875" style="56" customWidth="1"/>
    <col min="4356" max="4356" width="5.33203125" style="56" customWidth="1"/>
    <col min="4357" max="4357" width="44.6640625" style="56" customWidth="1"/>
    <col min="4358" max="4358" width="15.88671875" style="56" bestFit="1" customWidth="1"/>
    <col min="4359" max="4359" width="17.33203125" style="56" customWidth="1"/>
    <col min="4360" max="4360" width="16.6640625" style="56" customWidth="1"/>
    <col min="4361" max="4361" width="11.44140625" style="56"/>
    <col min="4362" max="4362" width="16.33203125" style="56" bestFit="1" customWidth="1"/>
    <col min="4363" max="4363" width="21.6640625" style="56" bestFit="1" customWidth="1"/>
    <col min="4364" max="4608" width="11.44140625" style="56"/>
    <col min="4609" max="4610" width="4.33203125" style="56" customWidth="1"/>
    <col min="4611" max="4611" width="5.5546875" style="56" customWidth="1"/>
    <col min="4612" max="4612" width="5.33203125" style="56" customWidth="1"/>
    <col min="4613" max="4613" width="44.6640625" style="56" customWidth="1"/>
    <col min="4614" max="4614" width="15.88671875" style="56" bestFit="1" customWidth="1"/>
    <col min="4615" max="4615" width="17.33203125" style="56" customWidth="1"/>
    <col min="4616" max="4616" width="16.6640625" style="56" customWidth="1"/>
    <col min="4617" max="4617" width="11.44140625" style="56"/>
    <col min="4618" max="4618" width="16.33203125" style="56" bestFit="1" customWidth="1"/>
    <col min="4619" max="4619" width="21.6640625" style="56" bestFit="1" customWidth="1"/>
    <col min="4620" max="4864" width="11.44140625" style="56"/>
    <col min="4865" max="4866" width="4.33203125" style="56" customWidth="1"/>
    <col min="4867" max="4867" width="5.5546875" style="56" customWidth="1"/>
    <col min="4868" max="4868" width="5.33203125" style="56" customWidth="1"/>
    <col min="4869" max="4869" width="44.6640625" style="56" customWidth="1"/>
    <col min="4870" max="4870" width="15.88671875" style="56" bestFit="1" customWidth="1"/>
    <col min="4871" max="4871" width="17.33203125" style="56" customWidth="1"/>
    <col min="4872" max="4872" width="16.6640625" style="56" customWidth="1"/>
    <col min="4873" max="4873" width="11.44140625" style="56"/>
    <col min="4874" max="4874" width="16.33203125" style="56" bestFit="1" customWidth="1"/>
    <col min="4875" max="4875" width="21.6640625" style="56" bestFit="1" customWidth="1"/>
    <col min="4876" max="5120" width="11.44140625" style="56"/>
    <col min="5121" max="5122" width="4.33203125" style="56" customWidth="1"/>
    <col min="5123" max="5123" width="5.5546875" style="56" customWidth="1"/>
    <col min="5124" max="5124" width="5.33203125" style="56" customWidth="1"/>
    <col min="5125" max="5125" width="44.6640625" style="56" customWidth="1"/>
    <col min="5126" max="5126" width="15.88671875" style="56" bestFit="1" customWidth="1"/>
    <col min="5127" max="5127" width="17.33203125" style="56" customWidth="1"/>
    <col min="5128" max="5128" width="16.6640625" style="56" customWidth="1"/>
    <col min="5129" max="5129" width="11.44140625" style="56"/>
    <col min="5130" max="5130" width="16.33203125" style="56" bestFit="1" customWidth="1"/>
    <col min="5131" max="5131" width="21.6640625" style="56" bestFit="1" customWidth="1"/>
    <col min="5132" max="5376" width="11.44140625" style="56"/>
    <col min="5377" max="5378" width="4.33203125" style="56" customWidth="1"/>
    <col min="5379" max="5379" width="5.5546875" style="56" customWidth="1"/>
    <col min="5380" max="5380" width="5.33203125" style="56" customWidth="1"/>
    <col min="5381" max="5381" width="44.6640625" style="56" customWidth="1"/>
    <col min="5382" max="5382" width="15.88671875" style="56" bestFit="1" customWidth="1"/>
    <col min="5383" max="5383" width="17.33203125" style="56" customWidth="1"/>
    <col min="5384" max="5384" width="16.6640625" style="56" customWidth="1"/>
    <col min="5385" max="5385" width="11.44140625" style="56"/>
    <col min="5386" max="5386" width="16.33203125" style="56" bestFit="1" customWidth="1"/>
    <col min="5387" max="5387" width="21.6640625" style="56" bestFit="1" customWidth="1"/>
    <col min="5388" max="5632" width="11.44140625" style="56"/>
    <col min="5633" max="5634" width="4.33203125" style="56" customWidth="1"/>
    <col min="5635" max="5635" width="5.5546875" style="56" customWidth="1"/>
    <col min="5636" max="5636" width="5.33203125" style="56" customWidth="1"/>
    <col min="5637" max="5637" width="44.6640625" style="56" customWidth="1"/>
    <col min="5638" max="5638" width="15.88671875" style="56" bestFit="1" customWidth="1"/>
    <col min="5639" max="5639" width="17.33203125" style="56" customWidth="1"/>
    <col min="5640" max="5640" width="16.6640625" style="56" customWidth="1"/>
    <col min="5641" max="5641" width="11.44140625" style="56"/>
    <col min="5642" max="5642" width="16.33203125" style="56" bestFit="1" customWidth="1"/>
    <col min="5643" max="5643" width="21.6640625" style="56" bestFit="1" customWidth="1"/>
    <col min="5644" max="5888" width="11.44140625" style="56"/>
    <col min="5889" max="5890" width="4.33203125" style="56" customWidth="1"/>
    <col min="5891" max="5891" width="5.5546875" style="56" customWidth="1"/>
    <col min="5892" max="5892" width="5.33203125" style="56" customWidth="1"/>
    <col min="5893" max="5893" width="44.6640625" style="56" customWidth="1"/>
    <col min="5894" max="5894" width="15.88671875" style="56" bestFit="1" customWidth="1"/>
    <col min="5895" max="5895" width="17.33203125" style="56" customWidth="1"/>
    <col min="5896" max="5896" width="16.6640625" style="56" customWidth="1"/>
    <col min="5897" max="5897" width="11.44140625" style="56"/>
    <col min="5898" max="5898" width="16.33203125" style="56" bestFit="1" customWidth="1"/>
    <col min="5899" max="5899" width="21.6640625" style="56" bestFit="1" customWidth="1"/>
    <col min="5900" max="6144" width="11.44140625" style="56"/>
    <col min="6145" max="6146" width="4.33203125" style="56" customWidth="1"/>
    <col min="6147" max="6147" width="5.5546875" style="56" customWidth="1"/>
    <col min="6148" max="6148" width="5.33203125" style="56" customWidth="1"/>
    <col min="6149" max="6149" width="44.6640625" style="56" customWidth="1"/>
    <col min="6150" max="6150" width="15.88671875" style="56" bestFit="1" customWidth="1"/>
    <col min="6151" max="6151" width="17.33203125" style="56" customWidth="1"/>
    <col min="6152" max="6152" width="16.6640625" style="56" customWidth="1"/>
    <col min="6153" max="6153" width="11.44140625" style="56"/>
    <col min="6154" max="6154" width="16.33203125" style="56" bestFit="1" customWidth="1"/>
    <col min="6155" max="6155" width="21.6640625" style="56" bestFit="1" customWidth="1"/>
    <col min="6156" max="6400" width="11.44140625" style="56"/>
    <col min="6401" max="6402" width="4.33203125" style="56" customWidth="1"/>
    <col min="6403" max="6403" width="5.5546875" style="56" customWidth="1"/>
    <col min="6404" max="6404" width="5.33203125" style="56" customWidth="1"/>
    <col min="6405" max="6405" width="44.6640625" style="56" customWidth="1"/>
    <col min="6406" max="6406" width="15.88671875" style="56" bestFit="1" customWidth="1"/>
    <col min="6407" max="6407" width="17.33203125" style="56" customWidth="1"/>
    <col min="6408" max="6408" width="16.6640625" style="56" customWidth="1"/>
    <col min="6409" max="6409" width="11.44140625" style="56"/>
    <col min="6410" max="6410" width="16.33203125" style="56" bestFit="1" customWidth="1"/>
    <col min="6411" max="6411" width="21.6640625" style="56" bestFit="1" customWidth="1"/>
    <col min="6412" max="6656" width="11.44140625" style="56"/>
    <col min="6657" max="6658" width="4.33203125" style="56" customWidth="1"/>
    <col min="6659" max="6659" width="5.5546875" style="56" customWidth="1"/>
    <col min="6660" max="6660" width="5.33203125" style="56" customWidth="1"/>
    <col min="6661" max="6661" width="44.6640625" style="56" customWidth="1"/>
    <col min="6662" max="6662" width="15.88671875" style="56" bestFit="1" customWidth="1"/>
    <col min="6663" max="6663" width="17.33203125" style="56" customWidth="1"/>
    <col min="6664" max="6664" width="16.6640625" style="56" customWidth="1"/>
    <col min="6665" max="6665" width="11.44140625" style="56"/>
    <col min="6666" max="6666" width="16.33203125" style="56" bestFit="1" customWidth="1"/>
    <col min="6667" max="6667" width="21.6640625" style="56" bestFit="1" customWidth="1"/>
    <col min="6668" max="6912" width="11.44140625" style="56"/>
    <col min="6913" max="6914" width="4.33203125" style="56" customWidth="1"/>
    <col min="6915" max="6915" width="5.5546875" style="56" customWidth="1"/>
    <col min="6916" max="6916" width="5.33203125" style="56" customWidth="1"/>
    <col min="6917" max="6917" width="44.6640625" style="56" customWidth="1"/>
    <col min="6918" max="6918" width="15.88671875" style="56" bestFit="1" customWidth="1"/>
    <col min="6919" max="6919" width="17.33203125" style="56" customWidth="1"/>
    <col min="6920" max="6920" width="16.6640625" style="56" customWidth="1"/>
    <col min="6921" max="6921" width="11.44140625" style="56"/>
    <col min="6922" max="6922" width="16.33203125" style="56" bestFit="1" customWidth="1"/>
    <col min="6923" max="6923" width="21.6640625" style="56" bestFit="1" customWidth="1"/>
    <col min="6924" max="7168" width="11.44140625" style="56"/>
    <col min="7169" max="7170" width="4.33203125" style="56" customWidth="1"/>
    <col min="7171" max="7171" width="5.5546875" style="56" customWidth="1"/>
    <col min="7172" max="7172" width="5.33203125" style="56" customWidth="1"/>
    <col min="7173" max="7173" width="44.6640625" style="56" customWidth="1"/>
    <col min="7174" max="7174" width="15.88671875" style="56" bestFit="1" customWidth="1"/>
    <col min="7175" max="7175" width="17.33203125" style="56" customWidth="1"/>
    <col min="7176" max="7176" width="16.6640625" style="56" customWidth="1"/>
    <col min="7177" max="7177" width="11.44140625" style="56"/>
    <col min="7178" max="7178" width="16.33203125" style="56" bestFit="1" customWidth="1"/>
    <col min="7179" max="7179" width="21.6640625" style="56" bestFit="1" customWidth="1"/>
    <col min="7180" max="7424" width="11.44140625" style="56"/>
    <col min="7425" max="7426" width="4.33203125" style="56" customWidth="1"/>
    <col min="7427" max="7427" width="5.5546875" style="56" customWidth="1"/>
    <col min="7428" max="7428" width="5.33203125" style="56" customWidth="1"/>
    <col min="7429" max="7429" width="44.6640625" style="56" customWidth="1"/>
    <col min="7430" max="7430" width="15.88671875" style="56" bestFit="1" customWidth="1"/>
    <col min="7431" max="7431" width="17.33203125" style="56" customWidth="1"/>
    <col min="7432" max="7432" width="16.6640625" style="56" customWidth="1"/>
    <col min="7433" max="7433" width="11.44140625" style="56"/>
    <col min="7434" max="7434" width="16.33203125" style="56" bestFit="1" customWidth="1"/>
    <col min="7435" max="7435" width="21.6640625" style="56" bestFit="1" customWidth="1"/>
    <col min="7436" max="7680" width="11.44140625" style="56"/>
    <col min="7681" max="7682" width="4.33203125" style="56" customWidth="1"/>
    <col min="7683" max="7683" width="5.5546875" style="56" customWidth="1"/>
    <col min="7684" max="7684" width="5.33203125" style="56" customWidth="1"/>
    <col min="7685" max="7685" width="44.6640625" style="56" customWidth="1"/>
    <col min="7686" max="7686" width="15.88671875" style="56" bestFit="1" customWidth="1"/>
    <col min="7687" max="7687" width="17.33203125" style="56" customWidth="1"/>
    <col min="7688" max="7688" width="16.6640625" style="56" customWidth="1"/>
    <col min="7689" max="7689" width="11.44140625" style="56"/>
    <col min="7690" max="7690" width="16.33203125" style="56" bestFit="1" customWidth="1"/>
    <col min="7691" max="7691" width="21.6640625" style="56" bestFit="1" customWidth="1"/>
    <col min="7692" max="7936" width="11.44140625" style="56"/>
    <col min="7937" max="7938" width="4.33203125" style="56" customWidth="1"/>
    <col min="7939" max="7939" width="5.5546875" style="56" customWidth="1"/>
    <col min="7940" max="7940" width="5.33203125" style="56" customWidth="1"/>
    <col min="7941" max="7941" width="44.6640625" style="56" customWidth="1"/>
    <col min="7942" max="7942" width="15.88671875" style="56" bestFit="1" customWidth="1"/>
    <col min="7943" max="7943" width="17.33203125" style="56" customWidth="1"/>
    <col min="7944" max="7944" width="16.6640625" style="56" customWidth="1"/>
    <col min="7945" max="7945" width="11.44140625" style="56"/>
    <col min="7946" max="7946" width="16.33203125" style="56" bestFit="1" customWidth="1"/>
    <col min="7947" max="7947" width="21.6640625" style="56" bestFit="1" customWidth="1"/>
    <col min="7948" max="8192" width="11.44140625" style="56"/>
    <col min="8193" max="8194" width="4.33203125" style="56" customWidth="1"/>
    <col min="8195" max="8195" width="5.5546875" style="56" customWidth="1"/>
    <col min="8196" max="8196" width="5.33203125" style="56" customWidth="1"/>
    <col min="8197" max="8197" width="44.6640625" style="56" customWidth="1"/>
    <col min="8198" max="8198" width="15.88671875" style="56" bestFit="1" customWidth="1"/>
    <col min="8199" max="8199" width="17.33203125" style="56" customWidth="1"/>
    <col min="8200" max="8200" width="16.6640625" style="56" customWidth="1"/>
    <col min="8201" max="8201" width="11.44140625" style="56"/>
    <col min="8202" max="8202" width="16.33203125" style="56" bestFit="1" customWidth="1"/>
    <col min="8203" max="8203" width="21.6640625" style="56" bestFit="1" customWidth="1"/>
    <col min="8204" max="8448" width="11.44140625" style="56"/>
    <col min="8449" max="8450" width="4.33203125" style="56" customWidth="1"/>
    <col min="8451" max="8451" width="5.5546875" style="56" customWidth="1"/>
    <col min="8452" max="8452" width="5.33203125" style="56" customWidth="1"/>
    <col min="8453" max="8453" width="44.6640625" style="56" customWidth="1"/>
    <col min="8454" max="8454" width="15.88671875" style="56" bestFit="1" customWidth="1"/>
    <col min="8455" max="8455" width="17.33203125" style="56" customWidth="1"/>
    <col min="8456" max="8456" width="16.6640625" style="56" customWidth="1"/>
    <col min="8457" max="8457" width="11.44140625" style="56"/>
    <col min="8458" max="8458" width="16.33203125" style="56" bestFit="1" customWidth="1"/>
    <col min="8459" max="8459" width="21.6640625" style="56" bestFit="1" customWidth="1"/>
    <col min="8460" max="8704" width="11.44140625" style="56"/>
    <col min="8705" max="8706" width="4.33203125" style="56" customWidth="1"/>
    <col min="8707" max="8707" width="5.5546875" style="56" customWidth="1"/>
    <col min="8708" max="8708" width="5.33203125" style="56" customWidth="1"/>
    <col min="8709" max="8709" width="44.6640625" style="56" customWidth="1"/>
    <col min="8710" max="8710" width="15.88671875" style="56" bestFit="1" customWidth="1"/>
    <col min="8711" max="8711" width="17.33203125" style="56" customWidth="1"/>
    <col min="8712" max="8712" width="16.6640625" style="56" customWidth="1"/>
    <col min="8713" max="8713" width="11.44140625" style="56"/>
    <col min="8714" max="8714" width="16.33203125" style="56" bestFit="1" customWidth="1"/>
    <col min="8715" max="8715" width="21.6640625" style="56" bestFit="1" customWidth="1"/>
    <col min="8716" max="8960" width="11.44140625" style="56"/>
    <col min="8961" max="8962" width="4.33203125" style="56" customWidth="1"/>
    <col min="8963" max="8963" width="5.5546875" style="56" customWidth="1"/>
    <col min="8964" max="8964" width="5.33203125" style="56" customWidth="1"/>
    <col min="8965" max="8965" width="44.6640625" style="56" customWidth="1"/>
    <col min="8966" max="8966" width="15.88671875" style="56" bestFit="1" customWidth="1"/>
    <col min="8967" max="8967" width="17.33203125" style="56" customWidth="1"/>
    <col min="8968" max="8968" width="16.6640625" style="56" customWidth="1"/>
    <col min="8969" max="8969" width="11.44140625" style="56"/>
    <col min="8970" max="8970" width="16.33203125" style="56" bestFit="1" customWidth="1"/>
    <col min="8971" max="8971" width="21.6640625" style="56" bestFit="1" customWidth="1"/>
    <col min="8972" max="9216" width="11.44140625" style="56"/>
    <col min="9217" max="9218" width="4.33203125" style="56" customWidth="1"/>
    <col min="9219" max="9219" width="5.5546875" style="56" customWidth="1"/>
    <col min="9220" max="9220" width="5.33203125" style="56" customWidth="1"/>
    <col min="9221" max="9221" width="44.6640625" style="56" customWidth="1"/>
    <col min="9222" max="9222" width="15.88671875" style="56" bestFit="1" customWidth="1"/>
    <col min="9223" max="9223" width="17.33203125" style="56" customWidth="1"/>
    <col min="9224" max="9224" width="16.6640625" style="56" customWidth="1"/>
    <col min="9225" max="9225" width="11.44140625" style="56"/>
    <col min="9226" max="9226" width="16.33203125" style="56" bestFit="1" customWidth="1"/>
    <col min="9227" max="9227" width="21.6640625" style="56" bestFit="1" customWidth="1"/>
    <col min="9228" max="9472" width="11.44140625" style="56"/>
    <col min="9473" max="9474" width="4.33203125" style="56" customWidth="1"/>
    <col min="9475" max="9475" width="5.5546875" style="56" customWidth="1"/>
    <col min="9476" max="9476" width="5.33203125" style="56" customWidth="1"/>
    <col min="9477" max="9477" width="44.6640625" style="56" customWidth="1"/>
    <col min="9478" max="9478" width="15.88671875" style="56" bestFit="1" customWidth="1"/>
    <col min="9479" max="9479" width="17.33203125" style="56" customWidth="1"/>
    <col min="9480" max="9480" width="16.6640625" style="56" customWidth="1"/>
    <col min="9481" max="9481" width="11.44140625" style="56"/>
    <col min="9482" max="9482" width="16.33203125" style="56" bestFit="1" customWidth="1"/>
    <col min="9483" max="9483" width="21.6640625" style="56" bestFit="1" customWidth="1"/>
    <col min="9484" max="9728" width="11.44140625" style="56"/>
    <col min="9729" max="9730" width="4.33203125" style="56" customWidth="1"/>
    <col min="9731" max="9731" width="5.5546875" style="56" customWidth="1"/>
    <col min="9732" max="9732" width="5.33203125" style="56" customWidth="1"/>
    <col min="9733" max="9733" width="44.6640625" style="56" customWidth="1"/>
    <col min="9734" max="9734" width="15.88671875" style="56" bestFit="1" customWidth="1"/>
    <col min="9735" max="9735" width="17.33203125" style="56" customWidth="1"/>
    <col min="9736" max="9736" width="16.6640625" style="56" customWidth="1"/>
    <col min="9737" max="9737" width="11.44140625" style="56"/>
    <col min="9738" max="9738" width="16.33203125" style="56" bestFit="1" customWidth="1"/>
    <col min="9739" max="9739" width="21.6640625" style="56" bestFit="1" customWidth="1"/>
    <col min="9740" max="9984" width="11.44140625" style="56"/>
    <col min="9985" max="9986" width="4.33203125" style="56" customWidth="1"/>
    <col min="9987" max="9987" width="5.5546875" style="56" customWidth="1"/>
    <col min="9988" max="9988" width="5.33203125" style="56" customWidth="1"/>
    <col min="9989" max="9989" width="44.6640625" style="56" customWidth="1"/>
    <col min="9990" max="9990" width="15.88671875" style="56" bestFit="1" customWidth="1"/>
    <col min="9991" max="9991" width="17.33203125" style="56" customWidth="1"/>
    <col min="9992" max="9992" width="16.6640625" style="56" customWidth="1"/>
    <col min="9993" max="9993" width="11.44140625" style="56"/>
    <col min="9994" max="9994" width="16.33203125" style="56" bestFit="1" customWidth="1"/>
    <col min="9995" max="9995" width="21.6640625" style="56" bestFit="1" customWidth="1"/>
    <col min="9996" max="10240" width="11.44140625" style="56"/>
    <col min="10241" max="10242" width="4.33203125" style="56" customWidth="1"/>
    <col min="10243" max="10243" width="5.5546875" style="56" customWidth="1"/>
    <col min="10244" max="10244" width="5.33203125" style="56" customWidth="1"/>
    <col min="10245" max="10245" width="44.6640625" style="56" customWidth="1"/>
    <col min="10246" max="10246" width="15.88671875" style="56" bestFit="1" customWidth="1"/>
    <col min="10247" max="10247" width="17.33203125" style="56" customWidth="1"/>
    <col min="10248" max="10248" width="16.6640625" style="56" customWidth="1"/>
    <col min="10249" max="10249" width="11.44140625" style="56"/>
    <col min="10250" max="10250" width="16.33203125" style="56" bestFit="1" customWidth="1"/>
    <col min="10251" max="10251" width="21.6640625" style="56" bestFit="1" customWidth="1"/>
    <col min="10252" max="10496" width="11.44140625" style="56"/>
    <col min="10497" max="10498" width="4.33203125" style="56" customWidth="1"/>
    <col min="10499" max="10499" width="5.5546875" style="56" customWidth="1"/>
    <col min="10500" max="10500" width="5.33203125" style="56" customWidth="1"/>
    <col min="10501" max="10501" width="44.6640625" style="56" customWidth="1"/>
    <col min="10502" max="10502" width="15.88671875" style="56" bestFit="1" customWidth="1"/>
    <col min="10503" max="10503" width="17.33203125" style="56" customWidth="1"/>
    <col min="10504" max="10504" width="16.6640625" style="56" customWidth="1"/>
    <col min="10505" max="10505" width="11.44140625" style="56"/>
    <col min="10506" max="10506" width="16.33203125" style="56" bestFit="1" customWidth="1"/>
    <col min="10507" max="10507" width="21.6640625" style="56" bestFit="1" customWidth="1"/>
    <col min="10508" max="10752" width="11.44140625" style="56"/>
    <col min="10753" max="10754" width="4.33203125" style="56" customWidth="1"/>
    <col min="10755" max="10755" width="5.5546875" style="56" customWidth="1"/>
    <col min="10756" max="10756" width="5.33203125" style="56" customWidth="1"/>
    <col min="10757" max="10757" width="44.6640625" style="56" customWidth="1"/>
    <col min="10758" max="10758" width="15.88671875" style="56" bestFit="1" customWidth="1"/>
    <col min="10759" max="10759" width="17.33203125" style="56" customWidth="1"/>
    <col min="10760" max="10760" width="16.6640625" style="56" customWidth="1"/>
    <col min="10761" max="10761" width="11.44140625" style="56"/>
    <col min="10762" max="10762" width="16.33203125" style="56" bestFit="1" customWidth="1"/>
    <col min="10763" max="10763" width="21.6640625" style="56" bestFit="1" customWidth="1"/>
    <col min="10764" max="11008" width="11.44140625" style="56"/>
    <col min="11009" max="11010" width="4.33203125" style="56" customWidth="1"/>
    <col min="11011" max="11011" width="5.5546875" style="56" customWidth="1"/>
    <col min="11012" max="11012" width="5.33203125" style="56" customWidth="1"/>
    <col min="11013" max="11013" width="44.6640625" style="56" customWidth="1"/>
    <col min="11014" max="11014" width="15.88671875" style="56" bestFit="1" customWidth="1"/>
    <col min="11015" max="11015" width="17.33203125" style="56" customWidth="1"/>
    <col min="11016" max="11016" width="16.6640625" style="56" customWidth="1"/>
    <col min="11017" max="11017" width="11.44140625" style="56"/>
    <col min="11018" max="11018" width="16.33203125" style="56" bestFit="1" customWidth="1"/>
    <col min="11019" max="11019" width="21.6640625" style="56" bestFit="1" customWidth="1"/>
    <col min="11020" max="11264" width="11.44140625" style="56"/>
    <col min="11265" max="11266" width="4.33203125" style="56" customWidth="1"/>
    <col min="11267" max="11267" width="5.5546875" style="56" customWidth="1"/>
    <col min="11268" max="11268" width="5.33203125" style="56" customWidth="1"/>
    <col min="11269" max="11269" width="44.6640625" style="56" customWidth="1"/>
    <col min="11270" max="11270" width="15.88671875" style="56" bestFit="1" customWidth="1"/>
    <col min="11271" max="11271" width="17.33203125" style="56" customWidth="1"/>
    <col min="11272" max="11272" width="16.6640625" style="56" customWidth="1"/>
    <col min="11273" max="11273" width="11.44140625" style="56"/>
    <col min="11274" max="11274" width="16.33203125" style="56" bestFit="1" customWidth="1"/>
    <col min="11275" max="11275" width="21.6640625" style="56" bestFit="1" customWidth="1"/>
    <col min="11276" max="11520" width="11.44140625" style="56"/>
    <col min="11521" max="11522" width="4.33203125" style="56" customWidth="1"/>
    <col min="11523" max="11523" width="5.5546875" style="56" customWidth="1"/>
    <col min="11524" max="11524" width="5.33203125" style="56" customWidth="1"/>
    <col min="11525" max="11525" width="44.6640625" style="56" customWidth="1"/>
    <col min="11526" max="11526" width="15.88671875" style="56" bestFit="1" customWidth="1"/>
    <col min="11527" max="11527" width="17.33203125" style="56" customWidth="1"/>
    <col min="11528" max="11528" width="16.6640625" style="56" customWidth="1"/>
    <col min="11529" max="11529" width="11.44140625" style="56"/>
    <col min="11530" max="11530" width="16.33203125" style="56" bestFit="1" customWidth="1"/>
    <col min="11531" max="11531" width="21.6640625" style="56" bestFit="1" customWidth="1"/>
    <col min="11532" max="11776" width="11.44140625" style="56"/>
    <col min="11777" max="11778" width="4.33203125" style="56" customWidth="1"/>
    <col min="11779" max="11779" width="5.5546875" style="56" customWidth="1"/>
    <col min="11780" max="11780" width="5.33203125" style="56" customWidth="1"/>
    <col min="11781" max="11781" width="44.6640625" style="56" customWidth="1"/>
    <col min="11782" max="11782" width="15.88671875" style="56" bestFit="1" customWidth="1"/>
    <col min="11783" max="11783" width="17.33203125" style="56" customWidth="1"/>
    <col min="11784" max="11784" width="16.6640625" style="56" customWidth="1"/>
    <col min="11785" max="11785" width="11.44140625" style="56"/>
    <col min="11786" max="11786" width="16.33203125" style="56" bestFit="1" customWidth="1"/>
    <col min="11787" max="11787" width="21.6640625" style="56" bestFit="1" customWidth="1"/>
    <col min="11788" max="12032" width="11.44140625" style="56"/>
    <col min="12033" max="12034" width="4.33203125" style="56" customWidth="1"/>
    <col min="12035" max="12035" width="5.5546875" style="56" customWidth="1"/>
    <col min="12036" max="12036" width="5.33203125" style="56" customWidth="1"/>
    <col min="12037" max="12037" width="44.6640625" style="56" customWidth="1"/>
    <col min="12038" max="12038" width="15.88671875" style="56" bestFit="1" customWidth="1"/>
    <col min="12039" max="12039" width="17.33203125" style="56" customWidth="1"/>
    <col min="12040" max="12040" width="16.6640625" style="56" customWidth="1"/>
    <col min="12041" max="12041" width="11.44140625" style="56"/>
    <col min="12042" max="12042" width="16.33203125" style="56" bestFit="1" customWidth="1"/>
    <col min="12043" max="12043" width="21.6640625" style="56" bestFit="1" customWidth="1"/>
    <col min="12044" max="12288" width="11.44140625" style="56"/>
    <col min="12289" max="12290" width="4.33203125" style="56" customWidth="1"/>
    <col min="12291" max="12291" width="5.5546875" style="56" customWidth="1"/>
    <col min="12292" max="12292" width="5.33203125" style="56" customWidth="1"/>
    <col min="12293" max="12293" width="44.6640625" style="56" customWidth="1"/>
    <col min="12294" max="12294" width="15.88671875" style="56" bestFit="1" customWidth="1"/>
    <col min="12295" max="12295" width="17.33203125" style="56" customWidth="1"/>
    <col min="12296" max="12296" width="16.6640625" style="56" customWidth="1"/>
    <col min="12297" max="12297" width="11.44140625" style="56"/>
    <col min="12298" max="12298" width="16.33203125" style="56" bestFit="1" customWidth="1"/>
    <col min="12299" max="12299" width="21.6640625" style="56" bestFit="1" customWidth="1"/>
    <col min="12300" max="12544" width="11.44140625" style="56"/>
    <col min="12545" max="12546" width="4.33203125" style="56" customWidth="1"/>
    <col min="12547" max="12547" width="5.5546875" style="56" customWidth="1"/>
    <col min="12548" max="12548" width="5.33203125" style="56" customWidth="1"/>
    <col min="12549" max="12549" width="44.6640625" style="56" customWidth="1"/>
    <col min="12550" max="12550" width="15.88671875" style="56" bestFit="1" customWidth="1"/>
    <col min="12551" max="12551" width="17.33203125" style="56" customWidth="1"/>
    <col min="12552" max="12552" width="16.6640625" style="56" customWidth="1"/>
    <col min="12553" max="12553" width="11.44140625" style="56"/>
    <col min="12554" max="12554" width="16.33203125" style="56" bestFit="1" customWidth="1"/>
    <col min="12555" max="12555" width="21.6640625" style="56" bestFit="1" customWidth="1"/>
    <col min="12556" max="12800" width="11.44140625" style="56"/>
    <col min="12801" max="12802" width="4.33203125" style="56" customWidth="1"/>
    <col min="12803" max="12803" width="5.5546875" style="56" customWidth="1"/>
    <col min="12804" max="12804" width="5.33203125" style="56" customWidth="1"/>
    <col min="12805" max="12805" width="44.6640625" style="56" customWidth="1"/>
    <col min="12806" max="12806" width="15.88671875" style="56" bestFit="1" customWidth="1"/>
    <col min="12807" max="12807" width="17.33203125" style="56" customWidth="1"/>
    <col min="12808" max="12808" width="16.6640625" style="56" customWidth="1"/>
    <col min="12809" max="12809" width="11.44140625" style="56"/>
    <col min="12810" max="12810" width="16.33203125" style="56" bestFit="1" customWidth="1"/>
    <col min="12811" max="12811" width="21.6640625" style="56" bestFit="1" customWidth="1"/>
    <col min="12812" max="13056" width="11.44140625" style="56"/>
    <col min="13057" max="13058" width="4.33203125" style="56" customWidth="1"/>
    <col min="13059" max="13059" width="5.5546875" style="56" customWidth="1"/>
    <col min="13060" max="13060" width="5.33203125" style="56" customWidth="1"/>
    <col min="13061" max="13061" width="44.6640625" style="56" customWidth="1"/>
    <col min="13062" max="13062" width="15.88671875" style="56" bestFit="1" customWidth="1"/>
    <col min="13063" max="13063" width="17.33203125" style="56" customWidth="1"/>
    <col min="13064" max="13064" width="16.6640625" style="56" customWidth="1"/>
    <col min="13065" max="13065" width="11.44140625" style="56"/>
    <col min="13066" max="13066" width="16.33203125" style="56" bestFit="1" customWidth="1"/>
    <col min="13067" max="13067" width="21.6640625" style="56" bestFit="1" customWidth="1"/>
    <col min="13068" max="13312" width="11.44140625" style="56"/>
    <col min="13313" max="13314" width="4.33203125" style="56" customWidth="1"/>
    <col min="13315" max="13315" width="5.5546875" style="56" customWidth="1"/>
    <col min="13316" max="13316" width="5.33203125" style="56" customWidth="1"/>
    <col min="13317" max="13317" width="44.6640625" style="56" customWidth="1"/>
    <col min="13318" max="13318" width="15.88671875" style="56" bestFit="1" customWidth="1"/>
    <col min="13319" max="13319" width="17.33203125" style="56" customWidth="1"/>
    <col min="13320" max="13320" width="16.6640625" style="56" customWidth="1"/>
    <col min="13321" max="13321" width="11.44140625" style="56"/>
    <col min="13322" max="13322" width="16.33203125" style="56" bestFit="1" customWidth="1"/>
    <col min="13323" max="13323" width="21.6640625" style="56" bestFit="1" customWidth="1"/>
    <col min="13324" max="13568" width="11.44140625" style="56"/>
    <col min="13569" max="13570" width="4.33203125" style="56" customWidth="1"/>
    <col min="13571" max="13571" width="5.5546875" style="56" customWidth="1"/>
    <col min="13572" max="13572" width="5.33203125" style="56" customWidth="1"/>
    <col min="13573" max="13573" width="44.6640625" style="56" customWidth="1"/>
    <col min="13574" max="13574" width="15.88671875" style="56" bestFit="1" customWidth="1"/>
    <col min="13575" max="13575" width="17.33203125" style="56" customWidth="1"/>
    <col min="13576" max="13576" width="16.6640625" style="56" customWidth="1"/>
    <col min="13577" max="13577" width="11.44140625" style="56"/>
    <col min="13578" max="13578" width="16.33203125" style="56" bestFit="1" customWidth="1"/>
    <col min="13579" max="13579" width="21.6640625" style="56" bestFit="1" customWidth="1"/>
    <col min="13580" max="13824" width="11.44140625" style="56"/>
    <col min="13825" max="13826" width="4.33203125" style="56" customWidth="1"/>
    <col min="13827" max="13827" width="5.5546875" style="56" customWidth="1"/>
    <col min="13828" max="13828" width="5.33203125" style="56" customWidth="1"/>
    <col min="13829" max="13829" width="44.6640625" style="56" customWidth="1"/>
    <col min="13830" max="13830" width="15.88671875" style="56" bestFit="1" customWidth="1"/>
    <col min="13831" max="13831" width="17.33203125" style="56" customWidth="1"/>
    <col min="13832" max="13832" width="16.6640625" style="56" customWidth="1"/>
    <col min="13833" max="13833" width="11.44140625" style="56"/>
    <col min="13834" max="13834" width="16.33203125" style="56" bestFit="1" customWidth="1"/>
    <col min="13835" max="13835" width="21.6640625" style="56" bestFit="1" customWidth="1"/>
    <col min="13836" max="14080" width="11.44140625" style="56"/>
    <col min="14081" max="14082" width="4.33203125" style="56" customWidth="1"/>
    <col min="14083" max="14083" width="5.5546875" style="56" customWidth="1"/>
    <col min="14084" max="14084" width="5.33203125" style="56" customWidth="1"/>
    <col min="14085" max="14085" width="44.6640625" style="56" customWidth="1"/>
    <col min="14086" max="14086" width="15.88671875" style="56" bestFit="1" customWidth="1"/>
    <col min="14087" max="14087" width="17.33203125" style="56" customWidth="1"/>
    <col min="14088" max="14088" width="16.6640625" style="56" customWidth="1"/>
    <col min="14089" max="14089" width="11.44140625" style="56"/>
    <col min="14090" max="14090" width="16.33203125" style="56" bestFit="1" customWidth="1"/>
    <col min="14091" max="14091" width="21.6640625" style="56" bestFit="1" customWidth="1"/>
    <col min="14092" max="14336" width="11.44140625" style="56"/>
    <col min="14337" max="14338" width="4.33203125" style="56" customWidth="1"/>
    <col min="14339" max="14339" width="5.5546875" style="56" customWidth="1"/>
    <col min="14340" max="14340" width="5.33203125" style="56" customWidth="1"/>
    <col min="14341" max="14341" width="44.6640625" style="56" customWidth="1"/>
    <col min="14342" max="14342" width="15.88671875" style="56" bestFit="1" customWidth="1"/>
    <col min="14343" max="14343" width="17.33203125" style="56" customWidth="1"/>
    <col min="14344" max="14344" width="16.6640625" style="56" customWidth="1"/>
    <col min="14345" max="14345" width="11.44140625" style="56"/>
    <col min="14346" max="14346" width="16.33203125" style="56" bestFit="1" customWidth="1"/>
    <col min="14347" max="14347" width="21.6640625" style="56" bestFit="1" customWidth="1"/>
    <col min="14348" max="14592" width="11.44140625" style="56"/>
    <col min="14593" max="14594" width="4.33203125" style="56" customWidth="1"/>
    <col min="14595" max="14595" width="5.5546875" style="56" customWidth="1"/>
    <col min="14596" max="14596" width="5.33203125" style="56" customWidth="1"/>
    <col min="14597" max="14597" width="44.6640625" style="56" customWidth="1"/>
    <col min="14598" max="14598" width="15.88671875" style="56" bestFit="1" customWidth="1"/>
    <col min="14599" max="14599" width="17.33203125" style="56" customWidth="1"/>
    <col min="14600" max="14600" width="16.6640625" style="56" customWidth="1"/>
    <col min="14601" max="14601" width="11.44140625" style="56"/>
    <col min="14602" max="14602" width="16.33203125" style="56" bestFit="1" customWidth="1"/>
    <col min="14603" max="14603" width="21.6640625" style="56" bestFit="1" customWidth="1"/>
    <col min="14604" max="14848" width="11.44140625" style="56"/>
    <col min="14849" max="14850" width="4.33203125" style="56" customWidth="1"/>
    <col min="14851" max="14851" width="5.5546875" style="56" customWidth="1"/>
    <col min="14852" max="14852" width="5.33203125" style="56" customWidth="1"/>
    <col min="14853" max="14853" width="44.6640625" style="56" customWidth="1"/>
    <col min="14854" max="14854" width="15.88671875" style="56" bestFit="1" customWidth="1"/>
    <col min="14855" max="14855" width="17.33203125" style="56" customWidth="1"/>
    <col min="14856" max="14856" width="16.6640625" style="56" customWidth="1"/>
    <col min="14857" max="14857" width="11.44140625" style="56"/>
    <col min="14858" max="14858" width="16.33203125" style="56" bestFit="1" customWidth="1"/>
    <col min="14859" max="14859" width="21.6640625" style="56" bestFit="1" customWidth="1"/>
    <col min="14860" max="15104" width="11.44140625" style="56"/>
    <col min="15105" max="15106" width="4.33203125" style="56" customWidth="1"/>
    <col min="15107" max="15107" width="5.5546875" style="56" customWidth="1"/>
    <col min="15108" max="15108" width="5.33203125" style="56" customWidth="1"/>
    <col min="15109" max="15109" width="44.6640625" style="56" customWidth="1"/>
    <col min="15110" max="15110" width="15.88671875" style="56" bestFit="1" customWidth="1"/>
    <col min="15111" max="15111" width="17.33203125" style="56" customWidth="1"/>
    <col min="15112" max="15112" width="16.6640625" style="56" customWidth="1"/>
    <col min="15113" max="15113" width="11.44140625" style="56"/>
    <col min="15114" max="15114" width="16.33203125" style="56" bestFit="1" customWidth="1"/>
    <col min="15115" max="15115" width="21.6640625" style="56" bestFit="1" customWidth="1"/>
    <col min="15116" max="15360" width="11.44140625" style="56"/>
    <col min="15361" max="15362" width="4.33203125" style="56" customWidth="1"/>
    <col min="15363" max="15363" width="5.5546875" style="56" customWidth="1"/>
    <col min="15364" max="15364" width="5.33203125" style="56" customWidth="1"/>
    <col min="15365" max="15365" width="44.6640625" style="56" customWidth="1"/>
    <col min="15366" max="15366" width="15.88671875" style="56" bestFit="1" customWidth="1"/>
    <col min="15367" max="15367" width="17.33203125" style="56" customWidth="1"/>
    <col min="15368" max="15368" width="16.6640625" style="56" customWidth="1"/>
    <col min="15369" max="15369" width="11.44140625" style="56"/>
    <col min="15370" max="15370" width="16.33203125" style="56" bestFit="1" customWidth="1"/>
    <col min="15371" max="15371" width="21.6640625" style="56" bestFit="1" customWidth="1"/>
    <col min="15372" max="15616" width="11.44140625" style="56"/>
    <col min="15617" max="15618" width="4.33203125" style="56" customWidth="1"/>
    <col min="15619" max="15619" width="5.5546875" style="56" customWidth="1"/>
    <col min="15620" max="15620" width="5.33203125" style="56" customWidth="1"/>
    <col min="15621" max="15621" width="44.6640625" style="56" customWidth="1"/>
    <col min="15622" max="15622" width="15.88671875" style="56" bestFit="1" customWidth="1"/>
    <col min="15623" max="15623" width="17.33203125" style="56" customWidth="1"/>
    <col min="15624" max="15624" width="16.6640625" style="56" customWidth="1"/>
    <col min="15625" max="15625" width="11.44140625" style="56"/>
    <col min="15626" max="15626" width="16.33203125" style="56" bestFit="1" customWidth="1"/>
    <col min="15627" max="15627" width="21.6640625" style="56" bestFit="1" customWidth="1"/>
    <col min="15628" max="15872" width="11.44140625" style="56"/>
    <col min="15873" max="15874" width="4.33203125" style="56" customWidth="1"/>
    <col min="15875" max="15875" width="5.5546875" style="56" customWidth="1"/>
    <col min="15876" max="15876" width="5.33203125" style="56" customWidth="1"/>
    <col min="15877" max="15877" width="44.6640625" style="56" customWidth="1"/>
    <col min="15878" max="15878" width="15.88671875" style="56" bestFit="1" customWidth="1"/>
    <col min="15879" max="15879" width="17.33203125" style="56" customWidth="1"/>
    <col min="15880" max="15880" width="16.6640625" style="56" customWidth="1"/>
    <col min="15881" max="15881" width="11.44140625" style="56"/>
    <col min="15882" max="15882" width="16.33203125" style="56" bestFit="1" customWidth="1"/>
    <col min="15883" max="15883" width="21.6640625" style="56" bestFit="1" customWidth="1"/>
    <col min="15884" max="16128" width="11.44140625" style="56"/>
    <col min="16129" max="16130" width="4.33203125" style="56" customWidth="1"/>
    <col min="16131" max="16131" width="5.5546875" style="56" customWidth="1"/>
    <col min="16132" max="16132" width="5.33203125" style="56" customWidth="1"/>
    <col min="16133" max="16133" width="44.6640625" style="56" customWidth="1"/>
    <col min="16134" max="16134" width="15.88671875" style="56" bestFit="1" customWidth="1"/>
    <col min="16135" max="16135" width="17.33203125" style="56" customWidth="1"/>
    <col min="16136" max="16136" width="16.6640625" style="56" customWidth="1"/>
    <col min="16137" max="16137" width="11.44140625" style="56"/>
    <col min="16138" max="16138" width="16.33203125" style="56" bestFit="1" customWidth="1"/>
    <col min="16139" max="16139" width="21.6640625" style="56" bestFit="1" customWidth="1"/>
    <col min="16140" max="16384" width="11.44140625" style="56"/>
  </cols>
  <sheetData>
    <row r="2" spans="1:10" ht="13.8">
      <c r="A2" s="303"/>
      <c r="B2" s="303"/>
      <c r="C2" s="303"/>
      <c r="D2" s="303"/>
      <c r="E2" s="303"/>
      <c r="F2" s="303"/>
      <c r="G2" s="303"/>
      <c r="H2" s="303"/>
    </row>
    <row r="3" spans="1:10" ht="48" customHeight="1">
      <c r="A3" s="304" t="s">
        <v>545</v>
      </c>
      <c r="B3" s="304"/>
      <c r="C3" s="304"/>
      <c r="D3" s="304"/>
      <c r="E3" s="304"/>
      <c r="F3" s="304"/>
      <c r="G3" s="304"/>
      <c r="H3" s="304"/>
    </row>
    <row r="4" spans="1:10" s="120" customFormat="1" ht="26.25" customHeight="1">
      <c r="A4" s="304" t="s">
        <v>35</v>
      </c>
      <c r="B4" s="304"/>
      <c r="C4" s="304"/>
      <c r="D4" s="304"/>
      <c r="E4" s="304"/>
      <c r="F4" s="304"/>
      <c r="G4" s="305"/>
      <c r="H4" s="305"/>
    </row>
    <row r="5" spans="1:10" ht="15.75" customHeight="1">
      <c r="A5" s="121"/>
      <c r="B5" s="122"/>
      <c r="C5" s="122"/>
      <c r="D5" s="122"/>
      <c r="E5" s="122"/>
    </row>
    <row r="6" spans="1:10" ht="27.75" customHeight="1">
      <c r="A6" s="123"/>
      <c r="B6" s="124"/>
      <c r="C6" s="124"/>
      <c r="D6" s="125"/>
      <c r="E6" s="126"/>
      <c r="F6" s="127" t="s">
        <v>546</v>
      </c>
      <c r="G6" s="127" t="s">
        <v>332</v>
      </c>
      <c r="H6" s="128" t="s">
        <v>333</v>
      </c>
      <c r="I6" s="129"/>
    </row>
    <row r="7" spans="1:10" ht="27.75" customHeight="1">
      <c r="A7" s="306" t="s">
        <v>36</v>
      </c>
      <c r="B7" s="296"/>
      <c r="C7" s="296"/>
      <c r="D7" s="296"/>
      <c r="E7" s="307"/>
      <c r="F7" s="130">
        <f>+F8+F9</f>
        <v>6888000</v>
      </c>
      <c r="G7" s="130">
        <f>G8+G9</f>
        <v>6888000</v>
      </c>
      <c r="H7" s="130">
        <f>+H8+H9</f>
        <v>6888000</v>
      </c>
      <c r="I7" s="131"/>
    </row>
    <row r="8" spans="1:10" ht="22.5" customHeight="1">
      <c r="A8" s="293" t="s">
        <v>0</v>
      </c>
      <c r="B8" s="294"/>
      <c r="C8" s="294"/>
      <c r="D8" s="294"/>
      <c r="E8" s="308"/>
      <c r="F8" s="132">
        <v>6886400</v>
      </c>
      <c r="G8" s="132">
        <v>6886400</v>
      </c>
      <c r="H8" s="132">
        <v>6886400</v>
      </c>
    </row>
    <row r="9" spans="1:10" ht="22.5" customHeight="1">
      <c r="A9" s="309" t="s">
        <v>294</v>
      </c>
      <c r="B9" s="308"/>
      <c r="C9" s="308"/>
      <c r="D9" s="308"/>
      <c r="E9" s="308"/>
      <c r="F9" s="132">
        <v>1600</v>
      </c>
      <c r="G9" s="132">
        <v>1600</v>
      </c>
      <c r="H9" s="132">
        <v>1600</v>
      </c>
    </row>
    <row r="10" spans="1:10" ht="22.5" customHeight="1">
      <c r="A10" s="133" t="s">
        <v>37</v>
      </c>
      <c r="B10" s="134"/>
      <c r="C10" s="134"/>
      <c r="D10" s="134"/>
      <c r="E10" s="134"/>
      <c r="F10" s="130">
        <f>+F11+F12</f>
        <v>6888000</v>
      </c>
      <c r="G10" s="130">
        <f>+G11+G12</f>
        <v>6888000</v>
      </c>
      <c r="H10" s="130">
        <f>+H11+H12</f>
        <v>6888000</v>
      </c>
    </row>
    <row r="11" spans="1:10" ht="22.5" customHeight="1">
      <c r="A11" s="297" t="s">
        <v>1</v>
      </c>
      <c r="B11" s="294"/>
      <c r="C11" s="294"/>
      <c r="D11" s="294"/>
      <c r="E11" s="310"/>
      <c r="F11" s="132">
        <v>6830000</v>
      </c>
      <c r="G11" s="132">
        <v>6830000</v>
      </c>
      <c r="H11" s="135">
        <v>6830000</v>
      </c>
      <c r="I11" s="41"/>
      <c r="J11" s="41"/>
    </row>
    <row r="12" spans="1:10" ht="22.5" customHeight="1">
      <c r="A12" s="311" t="s">
        <v>334</v>
      </c>
      <c r="B12" s="308"/>
      <c r="C12" s="308"/>
      <c r="D12" s="308"/>
      <c r="E12" s="308"/>
      <c r="F12" s="136">
        <v>58000</v>
      </c>
      <c r="G12" s="136">
        <v>58000</v>
      </c>
      <c r="H12" s="135">
        <v>58000</v>
      </c>
      <c r="I12" s="41"/>
      <c r="J12" s="41"/>
    </row>
    <row r="13" spans="1:10" ht="22.5" customHeight="1">
      <c r="A13" s="295" t="s">
        <v>2</v>
      </c>
      <c r="B13" s="296"/>
      <c r="C13" s="296"/>
      <c r="D13" s="296"/>
      <c r="E13" s="296"/>
      <c r="F13" s="137">
        <f>+F7-F10</f>
        <v>0</v>
      </c>
      <c r="G13" s="137">
        <f>+G7-G10</f>
        <v>0</v>
      </c>
      <c r="H13" s="137">
        <f>+H7-H10</f>
        <v>0</v>
      </c>
      <c r="J13" s="41"/>
    </row>
    <row r="14" spans="1:10" ht="25.5" customHeight="1">
      <c r="A14" s="304"/>
      <c r="B14" s="291"/>
      <c r="C14" s="291"/>
      <c r="D14" s="291"/>
      <c r="E14" s="291"/>
      <c r="F14" s="292"/>
      <c r="G14" s="292"/>
      <c r="H14" s="292"/>
    </row>
    <row r="15" spans="1:10" ht="27.75" customHeight="1">
      <c r="A15" s="123"/>
      <c r="B15" s="124"/>
      <c r="C15" s="124"/>
      <c r="D15" s="125"/>
      <c r="E15" s="126"/>
      <c r="F15" s="127" t="s">
        <v>546</v>
      </c>
      <c r="G15" s="127" t="s">
        <v>332</v>
      </c>
      <c r="H15" s="128" t="s">
        <v>333</v>
      </c>
      <c r="J15" s="41"/>
    </row>
    <row r="16" spans="1:10" ht="30.75" customHeight="1">
      <c r="A16" s="312" t="s">
        <v>335</v>
      </c>
      <c r="B16" s="313"/>
      <c r="C16" s="313"/>
      <c r="D16" s="313"/>
      <c r="E16" s="314"/>
      <c r="F16" s="138"/>
      <c r="G16" s="138"/>
      <c r="H16" s="139"/>
      <c r="J16" s="41"/>
    </row>
    <row r="17" spans="1:11" ht="34.5" customHeight="1">
      <c r="A17" s="300" t="s">
        <v>336</v>
      </c>
      <c r="B17" s="301"/>
      <c r="C17" s="301"/>
      <c r="D17" s="301"/>
      <c r="E17" s="302"/>
      <c r="F17" s="140">
        <v>0</v>
      </c>
      <c r="G17" s="140">
        <v>0</v>
      </c>
      <c r="H17" s="137">
        <v>0</v>
      </c>
      <c r="J17" s="41"/>
    </row>
    <row r="18" spans="1:11" s="141" customFormat="1" ht="25.5" customHeight="1">
      <c r="A18" s="290"/>
      <c r="B18" s="291"/>
      <c r="C18" s="291"/>
      <c r="D18" s="291"/>
      <c r="E18" s="291"/>
      <c r="F18" s="292"/>
      <c r="G18" s="292"/>
      <c r="H18" s="292"/>
      <c r="J18" s="142"/>
    </row>
    <row r="19" spans="1:11" s="141" customFormat="1" ht="27.75" customHeight="1">
      <c r="A19" s="123"/>
      <c r="B19" s="124"/>
      <c r="C19" s="124"/>
      <c r="D19" s="125"/>
      <c r="E19" s="126"/>
      <c r="F19" s="127" t="s">
        <v>546</v>
      </c>
      <c r="G19" s="127" t="s">
        <v>332</v>
      </c>
      <c r="H19" s="128" t="s">
        <v>333</v>
      </c>
      <c r="J19" s="142"/>
      <c r="K19" s="142"/>
    </row>
    <row r="20" spans="1:11" s="141" customFormat="1" ht="22.5" customHeight="1">
      <c r="A20" s="293" t="s">
        <v>3</v>
      </c>
      <c r="B20" s="294"/>
      <c r="C20" s="294"/>
      <c r="D20" s="294"/>
      <c r="E20" s="294"/>
      <c r="F20" s="136"/>
      <c r="G20" s="136"/>
      <c r="H20" s="136"/>
      <c r="J20" s="142"/>
    </row>
    <row r="21" spans="1:11" s="141" customFormat="1" ht="33.75" customHeight="1">
      <c r="A21" s="293" t="s">
        <v>4</v>
      </c>
      <c r="B21" s="294"/>
      <c r="C21" s="294"/>
      <c r="D21" s="294"/>
      <c r="E21" s="294"/>
      <c r="F21" s="136"/>
      <c r="G21" s="136"/>
      <c r="H21" s="136"/>
    </row>
    <row r="22" spans="1:11" s="141" customFormat="1" ht="22.5" customHeight="1">
      <c r="A22" s="295" t="s">
        <v>5</v>
      </c>
      <c r="B22" s="296"/>
      <c r="C22" s="296"/>
      <c r="D22" s="296"/>
      <c r="E22" s="296"/>
      <c r="F22" s="130">
        <f>F20-F21</f>
        <v>0</v>
      </c>
      <c r="G22" s="130">
        <f>G20-G21</f>
        <v>0</v>
      </c>
      <c r="H22" s="130">
        <f>H20-H21</f>
        <v>0</v>
      </c>
      <c r="J22" s="143"/>
      <c r="K22" s="142"/>
    </row>
    <row r="23" spans="1:11" s="141" customFormat="1" ht="25.5" customHeight="1">
      <c r="A23" s="290"/>
      <c r="B23" s="291"/>
      <c r="C23" s="291"/>
      <c r="D23" s="291"/>
      <c r="E23" s="291"/>
      <c r="F23" s="292"/>
      <c r="G23" s="292"/>
      <c r="H23" s="292"/>
    </row>
    <row r="24" spans="1:11" s="141" customFormat="1" ht="22.5" customHeight="1">
      <c r="A24" s="297" t="s">
        <v>6</v>
      </c>
      <c r="B24" s="294"/>
      <c r="C24" s="294"/>
      <c r="D24" s="294"/>
      <c r="E24" s="294"/>
      <c r="F24" s="136">
        <f>IF((F13+F17+F22)&lt;&gt;0,"NESLAGANJE ZBROJA",(F13+F17+F22))</f>
        <v>0</v>
      </c>
      <c r="G24" s="136">
        <f>IF((G13+G17+G22)&lt;&gt;0,"NESLAGANJE ZBROJA",(G13+G17+G22))</f>
        <v>0</v>
      </c>
      <c r="H24" s="136">
        <f>IF((H13+H17+H22)&lt;&gt;0,"NESLAGANJE ZBROJA",(H13+H17+H22))</f>
        <v>0</v>
      </c>
    </row>
    <row r="25" spans="1:11" s="141" customFormat="1" ht="18" customHeight="1">
      <c r="A25" s="144"/>
      <c r="B25" s="122"/>
      <c r="C25" s="122"/>
      <c r="D25" s="122"/>
      <c r="E25" s="122"/>
    </row>
    <row r="26" spans="1:11">
      <c r="E26" s="145"/>
    </row>
    <row r="30" spans="1:11">
      <c r="A30" s="249" t="s">
        <v>543</v>
      </c>
    </row>
    <row r="31" spans="1:11">
      <c r="A31" s="249" t="s">
        <v>544</v>
      </c>
    </row>
    <row r="35" spans="1:8">
      <c r="A35" s="249" t="s">
        <v>540</v>
      </c>
      <c r="F35" s="41"/>
      <c r="G35" s="298" t="s">
        <v>536</v>
      </c>
      <c r="H35" s="298"/>
    </row>
    <row r="36" spans="1:8">
      <c r="A36" s="287" t="s">
        <v>541</v>
      </c>
      <c r="E36" s="146"/>
      <c r="F36" s="43"/>
    </row>
    <row r="37" spans="1:8">
      <c r="E37" s="146"/>
      <c r="F37" s="41"/>
      <c r="G37" s="246"/>
      <c r="H37" s="246"/>
    </row>
    <row r="38" spans="1:8">
      <c r="A38" s="249" t="s">
        <v>542</v>
      </c>
      <c r="E38" s="146"/>
      <c r="F38" s="41"/>
      <c r="G38" s="299" t="s">
        <v>537</v>
      </c>
      <c r="H38" s="299"/>
    </row>
    <row r="39" spans="1:8">
      <c r="E39" s="146"/>
      <c r="F39" s="41"/>
      <c r="G39" s="41"/>
      <c r="H39" s="41"/>
    </row>
    <row r="43" spans="1:8">
      <c r="F43" s="41"/>
    </row>
    <row r="44" spans="1:8">
      <c r="F44" s="41"/>
    </row>
    <row r="45" spans="1:8">
      <c r="F45" s="41"/>
    </row>
    <row r="55" spans="1:8" ht="42" customHeight="1">
      <c r="A55" s="288" t="s">
        <v>337</v>
      </c>
      <c r="B55" s="289"/>
      <c r="C55" s="289"/>
      <c r="D55" s="289"/>
      <c r="E55" s="289"/>
      <c r="F55" s="289"/>
      <c r="G55" s="289"/>
      <c r="H55" s="289"/>
    </row>
  </sheetData>
  <mergeCells count="21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55:H55"/>
    <mergeCell ref="A18:H18"/>
    <mergeCell ref="A20:E20"/>
    <mergeCell ref="A21:E21"/>
    <mergeCell ref="A22:E22"/>
    <mergeCell ref="A23:H23"/>
    <mergeCell ref="A24:E24"/>
    <mergeCell ref="G35:H35"/>
    <mergeCell ref="G38:H3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view="pageBreakPreview" zoomScale="90" zoomScaleNormal="100" zoomScaleSheetLayoutView="90" workbookViewId="0">
      <selection activeCell="I28" sqref="I28"/>
    </sheetView>
  </sheetViews>
  <sheetFormatPr defaultColWidth="11.44140625" defaultRowHeight="13.2"/>
  <cols>
    <col min="1" max="1" width="16" style="33" customWidth="1"/>
    <col min="2" max="3" width="17.5546875" style="33" customWidth="1"/>
    <col min="4" max="4" width="17.5546875" style="45" customWidth="1"/>
    <col min="5" max="5" width="17.5546875" style="56" customWidth="1"/>
    <col min="6" max="6" width="12.44140625" style="56" customWidth="1"/>
    <col min="7" max="7" width="17.5546875" style="56" customWidth="1"/>
    <col min="8" max="8" width="13.33203125" style="56" customWidth="1"/>
    <col min="9" max="9" width="18.88671875" style="56" customWidth="1"/>
    <col min="10" max="10" width="14.33203125" style="56" customWidth="1"/>
    <col min="11" max="11" width="7.88671875" style="56" customWidth="1"/>
    <col min="12" max="16384" width="11.44140625" style="56"/>
  </cols>
  <sheetData>
    <row r="1" spans="1:9" ht="24" customHeight="1">
      <c r="A1" s="317" t="s">
        <v>7</v>
      </c>
      <c r="B1" s="317"/>
      <c r="C1" s="317"/>
      <c r="D1" s="317"/>
      <c r="E1" s="317"/>
      <c r="F1" s="317"/>
      <c r="G1" s="317"/>
      <c r="H1" s="317"/>
    </row>
    <row r="2" spans="1:9" s="1" customFormat="1" ht="13.8" thickBot="1">
      <c r="A2" s="14"/>
      <c r="I2" s="15" t="s">
        <v>8</v>
      </c>
    </row>
    <row r="3" spans="1:9" s="1" customFormat="1" ht="27" thickBot="1">
      <c r="A3" s="52" t="s">
        <v>9</v>
      </c>
      <c r="B3" s="318" t="s">
        <v>38</v>
      </c>
      <c r="C3" s="319"/>
      <c r="D3" s="319"/>
      <c r="E3" s="319"/>
      <c r="F3" s="319"/>
      <c r="G3" s="319"/>
      <c r="H3" s="319"/>
      <c r="I3" s="320"/>
    </row>
    <row r="4" spans="1:9" s="1" customFormat="1" ht="66.599999999999994" thickBot="1">
      <c r="A4" s="53" t="s">
        <v>10</v>
      </c>
      <c r="B4" s="16" t="s">
        <v>11</v>
      </c>
      <c r="C4" s="17" t="s">
        <v>12</v>
      </c>
      <c r="D4" s="17" t="s">
        <v>13</v>
      </c>
      <c r="E4" s="17" t="s">
        <v>14</v>
      </c>
      <c r="F4" s="17" t="s">
        <v>15</v>
      </c>
      <c r="G4" s="17" t="s">
        <v>299</v>
      </c>
      <c r="H4" s="119" t="s">
        <v>16</v>
      </c>
      <c r="I4" s="18" t="s">
        <v>330</v>
      </c>
    </row>
    <row r="5" spans="1:9" s="1" customFormat="1">
      <c r="A5" s="3">
        <v>63612</v>
      </c>
      <c r="B5" s="237"/>
      <c r="C5" s="5"/>
      <c r="D5" s="6"/>
      <c r="E5" s="236">
        <v>3973000</v>
      </c>
      <c r="F5" s="7"/>
      <c r="G5" s="8"/>
      <c r="H5" s="8"/>
      <c r="I5" s="9"/>
    </row>
    <row r="6" spans="1:9" s="1" customFormat="1">
      <c r="A6" s="19">
        <v>64131</v>
      </c>
      <c r="B6" s="238"/>
      <c r="C6" s="21">
        <v>100</v>
      </c>
      <c r="D6" s="21"/>
      <c r="E6" s="21"/>
      <c r="F6" s="21"/>
      <c r="G6" s="22"/>
      <c r="H6" s="22"/>
      <c r="I6" s="23"/>
    </row>
    <row r="7" spans="1:9" s="1" customFormat="1">
      <c r="A7" s="19">
        <v>65264</v>
      </c>
      <c r="B7" s="238"/>
      <c r="C7" s="21"/>
      <c r="D7" s="21">
        <v>1600000</v>
      </c>
      <c r="E7" s="21"/>
      <c r="F7" s="21"/>
      <c r="G7" s="22"/>
      <c r="H7" s="22"/>
      <c r="I7" s="23"/>
    </row>
    <row r="8" spans="1:9" s="1" customFormat="1">
      <c r="A8" s="19">
        <v>66151</v>
      </c>
      <c r="B8" s="238"/>
      <c r="C8" s="21">
        <v>10700</v>
      </c>
      <c r="D8" s="21"/>
      <c r="E8" s="21"/>
      <c r="F8" s="21"/>
      <c r="G8" s="22"/>
      <c r="H8" s="22"/>
      <c r="I8" s="23"/>
    </row>
    <row r="9" spans="1:9" s="1" customFormat="1">
      <c r="A9" s="19">
        <v>67111</v>
      </c>
      <c r="B9" s="238">
        <v>1302600</v>
      </c>
      <c r="C9" s="21"/>
      <c r="D9" s="21"/>
      <c r="E9" s="21"/>
      <c r="F9" s="21"/>
      <c r="G9" s="22"/>
      <c r="H9" s="22"/>
      <c r="I9" s="23"/>
    </row>
    <row r="10" spans="1:9" s="1" customFormat="1">
      <c r="A10" s="19">
        <v>72119</v>
      </c>
      <c r="B10" s="238"/>
      <c r="C10" s="21"/>
      <c r="D10" s="21"/>
      <c r="E10" s="21"/>
      <c r="F10" s="21"/>
      <c r="G10" s="22">
        <v>1600</v>
      </c>
      <c r="H10" s="22"/>
      <c r="I10" s="23"/>
    </row>
    <row r="11" spans="1:9" s="1" customFormat="1">
      <c r="A11" s="24">
        <v>922</v>
      </c>
      <c r="B11" s="238"/>
      <c r="C11" s="21"/>
      <c r="D11" s="21"/>
      <c r="E11" s="21"/>
      <c r="F11" s="21"/>
      <c r="G11" s="22"/>
      <c r="H11" s="22"/>
      <c r="I11" s="23"/>
    </row>
    <row r="12" spans="1:9" s="1" customFormat="1" ht="13.8" thickBot="1">
      <c r="A12" s="25"/>
      <c r="B12" s="239"/>
      <c r="C12" s="27"/>
      <c r="D12" s="27"/>
      <c r="E12" s="27"/>
      <c r="F12" s="27"/>
      <c r="G12" s="28"/>
      <c r="H12" s="28"/>
      <c r="I12" s="29"/>
    </row>
    <row r="13" spans="1:9" s="1" customFormat="1" ht="30" customHeight="1" thickBot="1">
      <c r="A13" s="30" t="s">
        <v>17</v>
      </c>
      <c r="B13" s="31">
        <f>B5+B6+B7+B8+B9+B10+B11</f>
        <v>1302600</v>
      </c>
      <c r="C13" s="31">
        <f t="shared" ref="C13:I13" si="0">C5+C6+C7+C8+C9+C10+C11</f>
        <v>10800</v>
      </c>
      <c r="D13" s="31">
        <f t="shared" si="0"/>
        <v>1600000</v>
      </c>
      <c r="E13" s="31">
        <f t="shared" si="0"/>
        <v>3973000</v>
      </c>
      <c r="F13" s="31">
        <f t="shared" si="0"/>
        <v>0</v>
      </c>
      <c r="G13" s="31">
        <f t="shared" si="0"/>
        <v>1600</v>
      </c>
      <c r="H13" s="31">
        <f t="shared" si="0"/>
        <v>0</v>
      </c>
      <c r="I13" s="240">
        <f t="shared" si="0"/>
        <v>0</v>
      </c>
    </row>
    <row r="14" spans="1:9" s="1" customFormat="1" ht="28.5" customHeight="1" thickBot="1">
      <c r="A14" s="30" t="s">
        <v>39</v>
      </c>
      <c r="B14" s="321">
        <f>B13+C13+D13+E13+F13+G13+I13</f>
        <v>6888000</v>
      </c>
      <c r="C14" s="322"/>
      <c r="D14" s="322"/>
      <c r="E14" s="322"/>
      <c r="F14" s="322"/>
      <c r="G14" s="322"/>
      <c r="H14" s="322"/>
      <c r="I14" s="323"/>
    </row>
    <row r="15" spans="1:9" ht="13.8" thickBot="1">
      <c r="A15" s="57"/>
      <c r="B15" s="57"/>
      <c r="C15" s="57"/>
      <c r="D15" s="12"/>
      <c r="E15" s="32"/>
      <c r="H15" s="15"/>
    </row>
    <row r="16" spans="1:9" ht="24" customHeight="1" thickBot="1">
      <c r="A16" s="54" t="s">
        <v>9</v>
      </c>
      <c r="B16" s="318" t="s">
        <v>296</v>
      </c>
      <c r="C16" s="319"/>
      <c r="D16" s="319"/>
      <c r="E16" s="319"/>
      <c r="F16" s="319"/>
      <c r="G16" s="319"/>
      <c r="H16" s="319"/>
      <c r="I16" s="320"/>
    </row>
    <row r="17" spans="1:9" ht="66.599999999999994" thickBot="1">
      <c r="A17" s="55" t="s">
        <v>10</v>
      </c>
      <c r="B17" s="16" t="s">
        <v>11</v>
      </c>
      <c r="C17" s="17" t="s">
        <v>12</v>
      </c>
      <c r="D17" s="17" t="s">
        <v>13</v>
      </c>
      <c r="E17" s="17" t="s">
        <v>14</v>
      </c>
      <c r="F17" s="17" t="s">
        <v>15</v>
      </c>
      <c r="G17" s="17" t="s">
        <v>299</v>
      </c>
      <c r="H17" s="119" t="s">
        <v>16</v>
      </c>
      <c r="I17" s="18" t="s">
        <v>330</v>
      </c>
    </row>
    <row r="18" spans="1:9" s="1" customFormat="1">
      <c r="A18" s="3">
        <v>63612</v>
      </c>
      <c r="B18" s="4"/>
      <c r="C18" s="5"/>
      <c r="D18" s="6"/>
      <c r="E18" s="236">
        <v>3973000</v>
      </c>
      <c r="F18" s="7"/>
      <c r="G18" s="8"/>
      <c r="H18" s="8"/>
      <c r="I18" s="9"/>
    </row>
    <row r="19" spans="1:9" s="1" customFormat="1">
      <c r="A19" s="19">
        <v>64131</v>
      </c>
      <c r="B19" s="20"/>
      <c r="C19" s="21">
        <v>100</v>
      </c>
      <c r="D19" s="21"/>
      <c r="E19" s="21"/>
      <c r="F19" s="21"/>
      <c r="G19" s="22"/>
      <c r="H19" s="22"/>
      <c r="I19" s="23"/>
    </row>
    <row r="20" spans="1:9" s="1" customFormat="1">
      <c r="A20" s="19">
        <v>65264</v>
      </c>
      <c r="B20" s="20"/>
      <c r="C20" s="21"/>
      <c r="D20" s="21">
        <v>1600000</v>
      </c>
      <c r="E20" s="21"/>
      <c r="F20" s="21"/>
      <c r="G20" s="22"/>
      <c r="H20" s="22"/>
      <c r="I20" s="23"/>
    </row>
    <row r="21" spans="1:9" s="1" customFormat="1">
      <c r="A21" s="19">
        <v>66151</v>
      </c>
      <c r="B21" s="20"/>
      <c r="C21" s="21">
        <v>10700</v>
      </c>
      <c r="D21" s="21"/>
      <c r="E21" s="21"/>
      <c r="F21" s="21"/>
      <c r="G21" s="22"/>
      <c r="H21" s="22"/>
      <c r="I21" s="23"/>
    </row>
    <row r="22" spans="1:9" s="1" customFormat="1">
      <c r="A22" s="19">
        <v>67111</v>
      </c>
      <c r="B22" s="20">
        <v>1302600</v>
      </c>
      <c r="C22" s="21"/>
      <c r="D22" s="21"/>
      <c r="E22" s="21"/>
      <c r="F22" s="21"/>
      <c r="G22" s="22"/>
      <c r="H22" s="22"/>
      <c r="I22" s="23"/>
    </row>
    <row r="23" spans="1:9" s="1" customFormat="1">
      <c r="A23" s="19">
        <v>72119</v>
      </c>
      <c r="B23" s="20"/>
      <c r="C23" s="21"/>
      <c r="D23" s="21"/>
      <c r="E23" s="21"/>
      <c r="F23" s="21"/>
      <c r="G23" s="22">
        <v>1600</v>
      </c>
      <c r="H23" s="22"/>
      <c r="I23" s="23"/>
    </row>
    <row r="24" spans="1:9" s="1" customFormat="1">
      <c r="A24" s="24">
        <v>922</v>
      </c>
      <c r="B24" s="20"/>
      <c r="C24" s="21"/>
      <c r="D24" s="21"/>
      <c r="E24" s="21"/>
      <c r="F24" s="21"/>
      <c r="G24" s="22"/>
      <c r="H24" s="22"/>
      <c r="I24" s="23"/>
    </row>
    <row r="25" spans="1:9" ht="13.8" thickBot="1">
      <c r="A25" s="25"/>
      <c r="B25" s="26"/>
      <c r="C25" s="27"/>
      <c r="D25" s="27"/>
      <c r="E25" s="27"/>
      <c r="F25" s="27"/>
      <c r="G25" s="28"/>
      <c r="H25" s="28"/>
      <c r="I25" s="29"/>
    </row>
    <row r="26" spans="1:9" s="1" customFormat="1" ht="30" customHeight="1" thickBot="1">
      <c r="A26" s="30" t="s">
        <v>17</v>
      </c>
      <c r="B26" s="31">
        <f>SUM(B18:B23)</f>
        <v>1302600</v>
      </c>
      <c r="C26" s="31">
        <f t="shared" ref="C26:I26" si="1">SUM(C18:C23)</f>
        <v>10800</v>
      </c>
      <c r="D26" s="31">
        <f t="shared" si="1"/>
        <v>1600000</v>
      </c>
      <c r="E26" s="31">
        <f t="shared" si="1"/>
        <v>3973000</v>
      </c>
      <c r="F26" s="31">
        <f t="shared" si="1"/>
        <v>0</v>
      </c>
      <c r="G26" s="31">
        <f t="shared" si="1"/>
        <v>1600</v>
      </c>
      <c r="H26" s="31">
        <f t="shared" si="1"/>
        <v>0</v>
      </c>
      <c r="I26" s="240">
        <f t="shared" si="1"/>
        <v>0</v>
      </c>
    </row>
    <row r="27" spans="1:9" s="1" customFormat="1" ht="28.5" customHeight="1" thickBot="1">
      <c r="A27" s="30" t="s">
        <v>295</v>
      </c>
      <c r="B27" s="321">
        <f>B26+C26+D26+E26+F26+G26+I26</f>
        <v>6888000</v>
      </c>
      <c r="C27" s="322"/>
      <c r="D27" s="322"/>
      <c r="E27" s="322"/>
      <c r="F27" s="322"/>
      <c r="G27" s="322"/>
      <c r="H27" s="322"/>
      <c r="I27" s="323"/>
    </row>
    <row r="28" spans="1:9" ht="13.8" thickBot="1">
      <c r="B28" s="241"/>
      <c r="C28" s="241"/>
      <c r="D28" s="242"/>
      <c r="E28" s="243"/>
      <c r="F28" s="244"/>
      <c r="G28" s="244"/>
      <c r="H28" s="244"/>
      <c r="I28" s="245"/>
    </row>
    <row r="29" spans="1:9" ht="27" thickBot="1">
      <c r="A29" s="54" t="s">
        <v>9</v>
      </c>
      <c r="B29" s="318" t="s">
        <v>340</v>
      </c>
      <c r="C29" s="319"/>
      <c r="D29" s="319"/>
      <c r="E29" s="319"/>
      <c r="F29" s="319"/>
      <c r="G29" s="319"/>
      <c r="H29" s="319"/>
      <c r="I29" s="320"/>
    </row>
    <row r="30" spans="1:9" ht="66.599999999999994" thickBot="1">
      <c r="A30" s="55" t="s">
        <v>10</v>
      </c>
      <c r="B30" s="16" t="s">
        <v>11</v>
      </c>
      <c r="C30" s="17" t="s">
        <v>12</v>
      </c>
      <c r="D30" s="17" t="s">
        <v>13</v>
      </c>
      <c r="E30" s="17" t="s">
        <v>14</v>
      </c>
      <c r="F30" s="17" t="s">
        <v>15</v>
      </c>
      <c r="G30" s="17" t="s">
        <v>299</v>
      </c>
      <c r="H30" s="119" t="s">
        <v>16</v>
      </c>
      <c r="I30" s="18" t="s">
        <v>330</v>
      </c>
    </row>
    <row r="31" spans="1:9" s="1" customFormat="1">
      <c r="A31" s="3">
        <v>63612</v>
      </c>
      <c r="B31" s="237"/>
      <c r="C31" s="5"/>
      <c r="D31" s="6"/>
      <c r="E31" s="236">
        <v>3973000</v>
      </c>
      <c r="F31" s="7"/>
      <c r="G31" s="8"/>
      <c r="H31" s="8"/>
      <c r="I31" s="9"/>
    </row>
    <row r="32" spans="1:9" s="1" customFormat="1">
      <c r="A32" s="19">
        <v>64131</v>
      </c>
      <c r="B32" s="238"/>
      <c r="C32" s="21">
        <v>100</v>
      </c>
      <c r="D32" s="21"/>
      <c r="E32" s="21"/>
      <c r="F32" s="21"/>
      <c r="G32" s="22"/>
      <c r="H32" s="22"/>
      <c r="I32" s="23"/>
    </row>
    <row r="33" spans="1:9" s="1" customFormat="1">
      <c r="A33" s="19">
        <v>65264</v>
      </c>
      <c r="B33" s="238"/>
      <c r="C33" s="21"/>
      <c r="D33" s="21">
        <v>1600000</v>
      </c>
      <c r="E33" s="21"/>
      <c r="F33" s="21"/>
      <c r="G33" s="22"/>
      <c r="H33" s="22"/>
      <c r="I33" s="23"/>
    </row>
    <row r="34" spans="1:9" s="1" customFormat="1">
      <c r="A34" s="19">
        <v>66151</v>
      </c>
      <c r="B34" s="238"/>
      <c r="C34" s="21">
        <v>10700</v>
      </c>
      <c r="D34" s="21"/>
      <c r="E34" s="21"/>
      <c r="F34" s="21"/>
      <c r="G34" s="22"/>
      <c r="H34" s="22"/>
      <c r="I34" s="23"/>
    </row>
    <row r="35" spans="1:9" s="1" customFormat="1">
      <c r="A35" s="19">
        <v>67111</v>
      </c>
      <c r="B35" s="238">
        <v>1302600</v>
      </c>
      <c r="C35" s="21"/>
      <c r="D35" s="21"/>
      <c r="E35" s="21"/>
      <c r="F35" s="21"/>
      <c r="G35" s="22"/>
      <c r="H35" s="22"/>
      <c r="I35" s="23"/>
    </row>
    <row r="36" spans="1:9" s="1" customFormat="1">
      <c r="A36" s="19">
        <v>72119</v>
      </c>
      <c r="B36" s="238"/>
      <c r="C36" s="21"/>
      <c r="D36" s="21"/>
      <c r="E36" s="21"/>
      <c r="F36" s="21"/>
      <c r="G36" s="22">
        <v>1600</v>
      </c>
      <c r="H36" s="22"/>
      <c r="I36" s="23"/>
    </row>
    <row r="37" spans="1:9" s="1" customFormat="1">
      <c r="A37" s="24">
        <v>922</v>
      </c>
      <c r="B37" s="238"/>
      <c r="C37" s="21"/>
      <c r="D37" s="21"/>
      <c r="E37" s="21"/>
      <c r="F37" s="21"/>
      <c r="G37" s="22"/>
      <c r="H37" s="22"/>
      <c r="I37" s="23"/>
    </row>
    <row r="38" spans="1:9" ht="13.8" thickBot="1">
      <c r="A38" s="25"/>
      <c r="B38" s="239"/>
      <c r="C38" s="27"/>
      <c r="D38" s="27"/>
      <c r="E38" s="27"/>
      <c r="F38" s="27"/>
      <c r="G38" s="28"/>
      <c r="H38" s="28"/>
      <c r="I38" s="29"/>
    </row>
    <row r="39" spans="1:9" s="1" customFormat="1" ht="30" customHeight="1" thickBot="1">
      <c r="A39" s="30" t="s">
        <v>17</v>
      </c>
      <c r="B39" s="31">
        <f>SUM(B31:B36)</f>
        <v>1302600</v>
      </c>
      <c r="C39" s="31">
        <f t="shared" ref="C39:I39" si="2">SUM(C31:C36)</f>
        <v>10800</v>
      </c>
      <c r="D39" s="31">
        <f t="shared" si="2"/>
        <v>1600000</v>
      </c>
      <c r="E39" s="31">
        <f t="shared" si="2"/>
        <v>3973000</v>
      </c>
      <c r="F39" s="31">
        <f t="shared" si="2"/>
        <v>0</v>
      </c>
      <c r="G39" s="31">
        <f t="shared" si="2"/>
        <v>1600</v>
      </c>
      <c r="H39" s="31">
        <f t="shared" si="2"/>
        <v>0</v>
      </c>
      <c r="I39" s="240">
        <f t="shared" si="2"/>
        <v>0</v>
      </c>
    </row>
    <row r="40" spans="1:9" s="1" customFormat="1" ht="28.5" customHeight="1" thickBot="1">
      <c r="A40" s="30" t="s">
        <v>341</v>
      </c>
      <c r="B40" s="321">
        <f>B39+C39+D39+E39+F39+G39+I39</f>
        <v>6888000</v>
      </c>
      <c r="C40" s="322"/>
      <c r="D40" s="322"/>
      <c r="E40" s="322"/>
      <c r="F40" s="322"/>
      <c r="G40" s="322"/>
      <c r="H40" s="322"/>
      <c r="I40" s="323"/>
    </row>
    <row r="41" spans="1:9" ht="13.5" customHeight="1">
      <c r="C41" s="34"/>
      <c r="D41" s="80"/>
      <c r="E41" s="82"/>
    </row>
    <row r="42" spans="1:9" ht="13.5" customHeight="1">
      <c r="C42" s="34"/>
      <c r="D42" s="83"/>
      <c r="E42" s="84"/>
    </row>
    <row r="43" spans="1:9" ht="13.5" customHeight="1">
      <c r="D43" s="85"/>
      <c r="E43" s="86"/>
    </row>
    <row r="44" spans="1:9" ht="13.5" customHeight="1">
      <c r="D44" s="87"/>
      <c r="E44" s="88"/>
    </row>
    <row r="45" spans="1:9" ht="13.5" customHeight="1">
      <c r="D45" s="80"/>
      <c r="E45" s="81"/>
    </row>
    <row r="46" spans="1:9" ht="28.5" customHeight="1">
      <c r="C46" s="34"/>
      <c r="D46" s="80"/>
      <c r="E46" s="89"/>
    </row>
    <row r="47" spans="1:9" ht="13.5" customHeight="1">
      <c r="C47" s="34"/>
      <c r="D47" s="80"/>
      <c r="E47" s="84"/>
    </row>
    <row r="48" spans="1:9" ht="13.5" customHeight="1">
      <c r="D48" s="80"/>
      <c r="E48" s="81"/>
    </row>
    <row r="49" spans="2:5" ht="13.5" customHeight="1">
      <c r="D49" s="80"/>
      <c r="E49" s="88"/>
    </row>
    <row r="50" spans="2:5" ht="13.5" customHeight="1">
      <c r="D50" s="80"/>
      <c r="E50" s="81"/>
    </row>
    <row r="51" spans="2:5" ht="22.5" customHeight="1">
      <c r="D51" s="80"/>
      <c r="E51" s="90"/>
    </row>
    <row r="52" spans="2:5" ht="13.5" customHeight="1">
      <c r="D52" s="85"/>
      <c r="E52" s="86"/>
    </row>
    <row r="53" spans="2:5" ht="13.5" customHeight="1">
      <c r="B53" s="34"/>
      <c r="D53" s="85"/>
      <c r="E53" s="91"/>
    </row>
    <row r="54" spans="2:5" ht="13.5" customHeight="1">
      <c r="C54" s="34"/>
      <c r="D54" s="85"/>
      <c r="E54" s="92"/>
    </row>
    <row r="55" spans="2:5" ht="13.5" customHeight="1">
      <c r="C55" s="34"/>
      <c r="D55" s="87"/>
      <c r="E55" s="84"/>
    </row>
    <row r="56" spans="2:5" ht="13.5" customHeight="1">
      <c r="D56" s="80"/>
      <c r="E56" s="81"/>
    </row>
    <row r="57" spans="2:5" ht="13.5" customHeight="1">
      <c r="B57" s="34"/>
      <c r="D57" s="80"/>
      <c r="E57" s="82"/>
    </row>
    <row r="58" spans="2:5" ht="13.5" customHeight="1">
      <c r="C58" s="34"/>
      <c r="D58" s="80"/>
      <c r="E58" s="91"/>
    </row>
    <row r="59" spans="2:5" ht="13.5" customHeight="1">
      <c r="C59" s="34"/>
      <c r="D59" s="87"/>
      <c r="E59" s="84"/>
    </row>
    <row r="60" spans="2:5" ht="13.5" customHeight="1">
      <c r="D60" s="85"/>
      <c r="E60" s="81"/>
    </row>
    <row r="61" spans="2:5" ht="13.5" customHeight="1">
      <c r="C61" s="34"/>
      <c r="D61" s="85"/>
      <c r="E61" s="91"/>
    </row>
    <row r="62" spans="2:5" ht="22.5" customHeight="1">
      <c r="D62" s="87"/>
      <c r="E62" s="90"/>
    </row>
    <row r="63" spans="2:5" ht="13.5" customHeight="1">
      <c r="D63" s="80"/>
      <c r="E63" s="81"/>
    </row>
    <row r="64" spans="2:5" ht="13.5" customHeight="1">
      <c r="D64" s="87"/>
      <c r="E64" s="84"/>
    </row>
    <row r="65" spans="1:5" ht="13.5" customHeight="1">
      <c r="D65" s="80"/>
      <c r="E65" s="81"/>
    </row>
    <row r="66" spans="1:5" ht="13.5" customHeight="1">
      <c r="D66" s="80"/>
      <c r="E66" s="81"/>
    </row>
    <row r="67" spans="1:5" ht="13.5" customHeight="1">
      <c r="A67" s="34"/>
      <c r="D67" s="93"/>
      <c r="E67" s="91"/>
    </row>
    <row r="68" spans="1:5" ht="13.5" customHeight="1">
      <c r="B68" s="34"/>
      <c r="C68" s="34"/>
      <c r="D68" s="94"/>
      <c r="E68" s="91"/>
    </row>
    <row r="69" spans="1:5" ht="13.5" customHeight="1">
      <c r="B69" s="34"/>
      <c r="C69" s="34"/>
      <c r="D69" s="94"/>
      <c r="E69" s="82"/>
    </row>
    <row r="70" spans="1:5" ht="13.5" customHeight="1">
      <c r="B70" s="34"/>
      <c r="C70" s="34"/>
      <c r="D70" s="87"/>
      <c r="E70" s="88"/>
    </row>
    <row r="71" spans="1:5">
      <c r="D71" s="80"/>
      <c r="E71" s="81"/>
    </row>
    <row r="72" spans="1:5">
      <c r="B72" s="34"/>
      <c r="D72" s="80"/>
      <c r="E72" s="91"/>
    </row>
    <row r="73" spans="1:5">
      <c r="C73" s="34"/>
      <c r="D73" s="80"/>
      <c r="E73" s="82"/>
    </row>
    <row r="74" spans="1:5">
      <c r="C74" s="34"/>
      <c r="D74" s="87"/>
      <c r="E74" s="84"/>
    </row>
    <row r="75" spans="1:5">
      <c r="D75" s="80"/>
      <c r="E75" s="81"/>
    </row>
    <row r="76" spans="1:5">
      <c r="D76" s="80"/>
      <c r="E76" s="81"/>
    </row>
    <row r="77" spans="1:5">
      <c r="D77" s="35"/>
      <c r="E77" s="36"/>
    </row>
    <row r="78" spans="1:5">
      <c r="D78" s="80"/>
      <c r="E78" s="81"/>
    </row>
    <row r="79" spans="1:5">
      <c r="D79" s="80"/>
      <c r="E79" s="81"/>
    </row>
    <row r="80" spans="1:5">
      <c r="D80" s="80"/>
      <c r="E80" s="81"/>
    </row>
    <row r="81" spans="1:5">
      <c r="D81" s="87"/>
      <c r="E81" s="84"/>
    </row>
    <row r="82" spans="1:5">
      <c r="D82" s="80"/>
      <c r="E82" s="81"/>
    </row>
    <row r="83" spans="1:5">
      <c r="D83" s="87"/>
      <c r="E83" s="84"/>
    </row>
    <row r="84" spans="1:5">
      <c r="D84" s="80"/>
      <c r="E84" s="81"/>
    </row>
    <row r="85" spans="1:5">
      <c r="D85" s="80"/>
      <c r="E85" s="81"/>
    </row>
    <row r="86" spans="1:5">
      <c r="D86" s="80"/>
      <c r="E86" s="81"/>
    </row>
    <row r="87" spans="1:5">
      <c r="D87" s="80"/>
      <c r="E87" s="81"/>
    </row>
    <row r="88" spans="1:5" ht="28.5" customHeight="1">
      <c r="A88" s="95"/>
      <c r="B88" s="95"/>
      <c r="C88" s="95"/>
      <c r="D88" s="96"/>
      <c r="E88" s="37"/>
    </row>
    <row r="89" spans="1:5">
      <c r="C89" s="34"/>
      <c r="D89" s="80"/>
      <c r="E89" s="82"/>
    </row>
    <row r="90" spans="1:5">
      <c r="D90" s="38"/>
      <c r="E90" s="39"/>
    </row>
    <row r="91" spans="1:5">
      <c r="D91" s="80"/>
      <c r="E91" s="81"/>
    </row>
    <row r="92" spans="1:5">
      <c r="D92" s="35"/>
      <c r="E92" s="36"/>
    </row>
    <row r="93" spans="1:5">
      <c r="D93" s="35"/>
      <c r="E93" s="36"/>
    </row>
    <row r="94" spans="1:5">
      <c r="D94" s="80"/>
      <c r="E94" s="81"/>
    </row>
    <row r="95" spans="1:5">
      <c r="D95" s="87"/>
      <c r="E95" s="84"/>
    </row>
    <row r="96" spans="1:5">
      <c r="D96" s="80"/>
      <c r="E96" s="81"/>
    </row>
    <row r="97" spans="3:5">
      <c r="D97" s="80"/>
      <c r="E97" s="81"/>
    </row>
    <row r="98" spans="3:5">
      <c r="D98" s="87"/>
      <c r="E98" s="84"/>
    </row>
    <row r="99" spans="3:5">
      <c r="D99" s="80"/>
      <c r="E99" s="81"/>
    </row>
    <row r="100" spans="3:5">
      <c r="D100" s="35"/>
      <c r="E100" s="36"/>
    </row>
    <row r="101" spans="3:5">
      <c r="D101" s="87"/>
      <c r="E101" s="39"/>
    </row>
    <row r="102" spans="3:5">
      <c r="D102" s="85"/>
      <c r="E102" s="36"/>
    </row>
    <row r="103" spans="3:5">
      <c r="D103" s="87"/>
      <c r="E103" s="84"/>
    </row>
    <row r="104" spans="3:5">
      <c r="D104" s="80"/>
      <c r="E104" s="81"/>
    </row>
    <row r="105" spans="3:5">
      <c r="C105" s="34"/>
      <c r="D105" s="80"/>
      <c r="E105" s="82"/>
    </row>
    <row r="106" spans="3:5">
      <c r="D106" s="85"/>
      <c r="E106" s="84"/>
    </row>
    <row r="107" spans="3:5">
      <c r="D107" s="85"/>
      <c r="E107" s="36"/>
    </row>
    <row r="108" spans="3:5">
      <c r="C108" s="34"/>
      <c r="D108" s="85"/>
      <c r="E108" s="40"/>
    </row>
    <row r="109" spans="3:5">
      <c r="C109" s="34"/>
      <c r="D109" s="87"/>
      <c r="E109" s="88"/>
    </row>
    <row r="110" spans="3:5">
      <c r="D110" s="80"/>
      <c r="E110" s="81"/>
    </row>
    <row r="111" spans="3:5">
      <c r="D111" s="38"/>
      <c r="E111" s="41"/>
    </row>
    <row r="112" spans="3:5" ht="11.25" customHeight="1">
      <c r="D112" s="35"/>
      <c r="E112" s="36"/>
    </row>
    <row r="113" spans="1:5" ht="24" customHeight="1">
      <c r="B113" s="34"/>
      <c r="D113" s="35"/>
      <c r="E113" s="42"/>
    </row>
    <row r="114" spans="1:5" ht="15" customHeight="1">
      <c r="C114" s="34"/>
      <c r="D114" s="35"/>
      <c r="E114" s="42"/>
    </row>
    <row r="115" spans="1:5" ht="11.25" customHeight="1">
      <c r="D115" s="38"/>
      <c r="E115" s="39"/>
    </row>
    <row r="116" spans="1:5">
      <c r="D116" s="35"/>
      <c r="E116" s="36"/>
    </row>
    <row r="117" spans="1:5" ht="13.5" customHeight="1">
      <c r="B117" s="34"/>
      <c r="D117" s="35"/>
      <c r="E117" s="43"/>
    </row>
    <row r="118" spans="1:5" ht="12.75" customHeight="1">
      <c r="C118" s="34"/>
      <c r="D118" s="35"/>
      <c r="E118" s="82"/>
    </row>
    <row r="119" spans="1:5" ht="12.75" customHeight="1">
      <c r="C119" s="34"/>
      <c r="D119" s="87"/>
      <c r="E119" s="88"/>
    </row>
    <row r="120" spans="1:5">
      <c r="D120" s="80"/>
      <c r="E120" s="81"/>
    </row>
    <row r="121" spans="1:5">
      <c r="C121" s="34"/>
      <c r="D121" s="80"/>
      <c r="E121" s="40"/>
    </row>
    <row r="122" spans="1:5">
      <c r="D122" s="38"/>
      <c r="E122" s="39"/>
    </row>
    <row r="123" spans="1:5">
      <c r="D123" s="35"/>
      <c r="E123" s="36"/>
    </row>
    <row r="124" spans="1:5">
      <c r="D124" s="80"/>
      <c r="E124" s="81"/>
    </row>
    <row r="125" spans="1:5" ht="19.5" customHeight="1">
      <c r="A125" s="91"/>
      <c r="B125" s="57"/>
      <c r="C125" s="57"/>
      <c r="D125" s="57"/>
      <c r="E125" s="91"/>
    </row>
    <row r="126" spans="1:5" ht="15" customHeight="1">
      <c r="A126" s="34"/>
      <c r="D126" s="93"/>
      <c r="E126" s="91"/>
    </row>
    <row r="127" spans="1:5">
      <c r="A127" s="34"/>
      <c r="B127" s="34"/>
      <c r="D127" s="93"/>
      <c r="E127" s="82"/>
    </row>
    <row r="128" spans="1:5">
      <c r="C128" s="34"/>
      <c r="D128" s="80"/>
      <c r="E128" s="91"/>
    </row>
    <row r="129" spans="1:5">
      <c r="D129" s="83"/>
      <c r="E129" s="84"/>
    </row>
    <row r="130" spans="1:5">
      <c r="B130" s="34"/>
      <c r="D130" s="80"/>
      <c r="E130" s="82"/>
    </row>
    <row r="131" spans="1:5">
      <c r="C131" s="34"/>
      <c r="D131" s="80"/>
      <c r="E131" s="82"/>
    </row>
    <row r="132" spans="1:5">
      <c r="D132" s="87"/>
      <c r="E132" s="88"/>
    </row>
    <row r="133" spans="1:5" ht="22.5" customHeight="1">
      <c r="C133" s="34"/>
      <c r="D133" s="80"/>
      <c r="E133" s="89"/>
    </row>
    <row r="134" spans="1:5">
      <c r="D134" s="80"/>
      <c r="E134" s="88"/>
    </row>
    <row r="135" spans="1:5">
      <c r="B135" s="34"/>
      <c r="D135" s="85"/>
      <c r="E135" s="91"/>
    </row>
    <row r="136" spans="1:5">
      <c r="C136" s="34"/>
      <c r="D136" s="85"/>
      <c r="E136" s="92"/>
    </row>
    <row r="137" spans="1:5">
      <c r="D137" s="87"/>
      <c r="E137" s="84"/>
    </row>
    <row r="138" spans="1:5" ht="13.5" customHeight="1">
      <c r="A138" s="34"/>
      <c r="D138" s="93"/>
      <c r="E138" s="91"/>
    </row>
    <row r="139" spans="1:5" ht="13.5" customHeight="1">
      <c r="B139" s="34"/>
      <c r="D139" s="80"/>
      <c r="E139" s="91"/>
    </row>
    <row r="140" spans="1:5" ht="13.5" customHeight="1">
      <c r="C140" s="34"/>
      <c r="D140" s="80"/>
      <c r="E140" s="82"/>
    </row>
    <row r="141" spans="1:5">
      <c r="C141" s="34"/>
      <c r="D141" s="87"/>
      <c r="E141" s="84"/>
    </row>
    <row r="142" spans="1:5">
      <c r="C142" s="34"/>
      <c r="D142" s="80"/>
      <c r="E142" s="82"/>
    </row>
    <row r="143" spans="1:5">
      <c r="D143" s="38"/>
      <c r="E143" s="39"/>
    </row>
    <row r="144" spans="1:5">
      <c r="C144" s="34"/>
      <c r="D144" s="85"/>
      <c r="E144" s="40"/>
    </row>
    <row r="145" spans="1:5">
      <c r="C145" s="34"/>
      <c r="D145" s="87"/>
      <c r="E145" s="88"/>
    </row>
    <row r="146" spans="1:5">
      <c r="D146" s="38"/>
      <c r="E146" s="44"/>
    </row>
    <row r="147" spans="1:5">
      <c r="B147" s="34"/>
      <c r="D147" s="35"/>
      <c r="E147" s="43"/>
    </row>
    <row r="148" spans="1:5">
      <c r="C148" s="34"/>
      <c r="D148" s="35"/>
      <c r="E148" s="82"/>
    </row>
    <row r="149" spans="1:5">
      <c r="C149" s="34"/>
      <c r="D149" s="87"/>
      <c r="E149" s="88"/>
    </row>
    <row r="150" spans="1:5">
      <c r="C150" s="34"/>
      <c r="D150" s="87"/>
      <c r="E150" s="88"/>
    </row>
    <row r="151" spans="1:5">
      <c r="D151" s="80"/>
      <c r="E151" s="81"/>
    </row>
    <row r="152" spans="1:5" ht="18" customHeight="1">
      <c r="A152" s="315"/>
      <c r="B152" s="316"/>
      <c r="C152" s="316"/>
      <c r="D152" s="316"/>
      <c r="E152" s="316"/>
    </row>
    <row r="153" spans="1:5" ht="28.5" customHeight="1">
      <c r="A153" s="95"/>
      <c r="B153" s="95"/>
      <c r="C153" s="95"/>
      <c r="D153" s="96"/>
      <c r="E153" s="37"/>
    </row>
    <row r="155" spans="1:5">
      <c r="A155" s="34"/>
      <c r="B155" s="34"/>
      <c r="C155" s="34"/>
      <c r="D155" s="46"/>
      <c r="E155" s="11"/>
    </row>
    <row r="156" spans="1:5">
      <c r="A156" s="34"/>
      <c r="B156" s="34"/>
      <c r="C156" s="34"/>
      <c r="D156" s="46"/>
      <c r="E156" s="11"/>
    </row>
    <row r="157" spans="1:5" ht="17.25" customHeight="1">
      <c r="A157" s="34"/>
      <c r="B157" s="34"/>
      <c r="C157" s="34"/>
      <c r="D157" s="46"/>
      <c r="E157" s="11"/>
    </row>
    <row r="158" spans="1:5" ht="13.5" customHeight="1">
      <c r="A158" s="34"/>
      <c r="B158" s="34"/>
      <c r="C158" s="34"/>
      <c r="D158" s="46"/>
      <c r="E158" s="11"/>
    </row>
    <row r="159" spans="1:5">
      <c r="A159" s="34"/>
      <c r="B159" s="34"/>
      <c r="C159" s="34"/>
      <c r="D159" s="46"/>
      <c r="E159" s="11"/>
    </row>
    <row r="160" spans="1:5">
      <c r="A160" s="34"/>
      <c r="B160" s="34"/>
      <c r="C160" s="34"/>
    </row>
    <row r="161" spans="1:5">
      <c r="A161" s="34"/>
      <c r="B161" s="34"/>
      <c r="C161" s="34"/>
      <c r="D161" s="46"/>
      <c r="E161" s="11"/>
    </row>
    <row r="162" spans="1:5">
      <c r="A162" s="34"/>
      <c r="B162" s="34"/>
      <c r="C162" s="34"/>
      <c r="D162" s="46"/>
      <c r="E162" s="47"/>
    </row>
    <row r="163" spans="1:5">
      <c r="A163" s="34"/>
      <c r="B163" s="34"/>
      <c r="C163" s="34"/>
      <c r="D163" s="46"/>
      <c r="E163" s="11"/>
    </row>
    <row r="164" spans="1:5" ht="22.5" customHeight="1">
      <c r="A164" s="34"/>
      <c r="B164" s="34"/>
      <c r="C164" s="34"/>
      <c r="D164" s="46"/>
      <c r="E164" s="89"/>
    </row>
    <row r="165" spans="1:5" ht="22.5" customHeight="1">
      <c r="D165" s="87"/>
      <c r="E165" s="90"/>
    </row>
  </sheetData>
  <mergeCells count="8">
    <mergeCell ref="A152:E152"/>
    <mergeCell ref="A1:H1"/>
    <mergeCell ref="B3:I3"/>
    <mergeCell ref="B14:I14"/>
    <mergeCell ref="B16:I16"/>
    <mergeCell ref="B27:I27"/>
    <mergeCell ref="B40:I40"/>
    <mergeCell ref="B29:I29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5" firstPageNumber="2" orientation="landscape" useFirstPageNumber="1" r:id="rId1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showGridLines="0" topLeftCell="B1" zoomScaleNormal="100" workbookViewId="0">
      <selection activeCell="C31" sqref="C31"/>
    </sheetView>
  </sheetViews>
  <sheetFormatPr defaultColWidth="9.109375" defaultRowHeight="11.4"/>
  <cols>
    <col min="1" max="1" width="9.33203125" style="58" hidden="1" customWidth="1"/>
    <col min="2" max="2" width="11.33203125" style="65" customWidth="1"/>
    <col min="3" max="3" width="62.21875" style="109" customWidth="1"/>
    <col min="4" max="6" width="15.6640625" style="75" customWidth="1"/>
    <col min="7" max="7" width="9.109375" style="69"/>
    <col min="8" max="8" width="13.44140625" style="69" customWidth="1"/>
    <col min="9" max="9" width="9.109375" style="69" customWidth="1"/>
    <col min="10" max="16384" width="9.109375" style="69"/>
  </cols>
  <sheetData>
    <row r="1" spans="1:8" ht="12" thickBot="1">
      <c r="C1" s="324"/>
      <c r="D1" s="325"/>
      <c r="E1" s="325"/>
      <c r="F1" s="325"/>
    </row>
    <row r="2" spans="1:8" ht="40.200000000000003" thickBot="1">
      <c r="A2" s="58" t="s">
        <v>40</v>
      </c>
      <c r="B2" s="68" t="s">
        <v>41</v>
      </c>
      <c r="C2" s="107" t="s">
        <v>19</v>
      </c>
      <c r="D2" s="70" t="s">
        <v>338</v>
      </c>
      <c r="E2" s="70" t="s">
        <v>298</v>
      </c>
      <c r="F2" s="70" t="s">
        <v>339</v>
      </c>
    </row>
    <row r="3" spans="1:8" s="61" customFormat="1" ht="13.2">
      <c r="A3" s="59">
        <f>LEN(B3)</f>
        <v>1</v>
      </c>
      <c r="B3" s="66">
        <v>6</v>
      </c>
      <c r="C3" s="108" t="s">
        <v>229</v>
      </c>
      <c r="D3" s="60">
        <f>D4+D38+D55+D62+D71+D82</f>
        <v>6886400</v>
      </c>
      <c r="E3" s="60">
        <f>E4+E38+E55+E62+E71+E82</f>
        <v>6886400</v>
      </c>
      <c r="F3" s="60">
        <f>F4+F38+F55+F62+F71+F82</f>
        <v>6886400</v>
      </c>
      <c r="H3" s="167"/>
    </row>
    <row r="4" spans="1:8" s="63" customFormat="1" ht="13.2">
      <c r="A4" s="62">
        <f t="shared" ref="A4:A76" si="0">LEN(B4)</f>
        <v>2</v>
      </c>
      <c r="B4" s="66">
        <v>63</v>
      </c>
      <c r="C4" s="108" t="s">
        <v>230</v>
      </c>
      <c r="D4" s="60">
        <f>D5+D8+D11+D18+D29</f>
        <v>3973000</v>
      </c>
      <c r="E4" s="60">
        <f t="shared" ref="E4:F4" si="1">E5+E8+E11+E18+E29</f>
        <v>3973000</v>
      </c>
      <c r="F4" s="60">
        <f t="shared" si="1"/>
        <v>3973000</v>
      </c>
    </row>
    <row r="5" spans="1:8" s="63" customFormat="1" ht="13.2">
      <c r="A5" s="62">
        <f t="shared" si="0"/>
        <v>3</v>
      </c>
      <c r="B5" s="66">
        <v>631</v>
      </c>
      <c r="C5" s="110" t="s">
        <v>231</v>
      </c>
      <c r="D5" s="99">
        <f>D6</f>
        <v>0</v>
      </c>
      <c r="E5" s="99">
        <f t="shared" ref="E5:F5" si="2">E6</f>
        <v>0</v>
      </c>
      <c r="F5" s="99">
        <f t="shared" si="2"/>
        <v>0</v>
      </c>
    </row>
    <row r="6" spans="1:8" s="72" customFormat="1" ht="13.2">
      <c r="A6" s="58">
        <f t="shared" si="0"/>
        <v>4</v>
      </c>
      <c r="B6" s="67">
        <v>6311</v>
      </c>
      <c r="C6" s="111" t="s">
        <v>232</v>
      </c>
      <c r="D6" s="71">
        <f>D7</f>
        <v>0</v>
      </c>
      <c r="E6" s="71">
        <f t="shared" ref="E6:F6" si="3">E7</f>
        <v>0</v>
      </c>
      <c r="F6" s="71">
        <f t="shared" si="3"/>
        <v>0</v>
      </c>
    </row>
    <row r="7" spans="1:8" s="103" customFormat="1" ht="13.2">
      <c r="A7" s="100">
        <f t="shared" si="0"/>
        <v>5</v>
      </c>
      <c r="B7" s="101">
        <v>63111</v>
      </c>
      <c r="C7" s="112" t="s">
        <v>233</v>
      </c>
      <c r="D7" s="102"/>
      <c r="E7" s="102"/>
      <c r="F7" s="102"/>
    </row>
    <row r="8" spans="1:8" s="63" customFormat="1" ht="13.2">
      <c r="A8" s="62">
        <f t="shared" si="0"/>
        <v>3</v>
      </c>
      <c r="B8" s="66">
        <v>632</v>
      </c>
      <c r="C8" s="110" t="s">
        <v>234</v>
      </c>
      <c r="D8" s="99">
        <f>D9</f>
        <v>0</v>
      </c>
      <c r="E8" s="99">
        <f t="shared" ref="E8:F8" si="4">E9</f>
        <v>0</v>
      </c>
      <c r="F8" s="99">
        <f t="shared" si="4"/>
        <v>0</v>
      </c>
    </row>
    <row r="9" spans="1:8" s="72" customFormat="1" ht="13.2">
      <c r="A9" s="58">
        <f t="shared" si="0"/>
        <v>4</v>
      </c>
      <c r="B9" s="67">
        <v>6321</v>
      </c>
      <c r="C9" s="111" t="s">
        <v>235</v>
      </c>
      <c r="D9" s="71">
        <f>SUM(D10)</f>
        <v>0</v>
      </c>
      <c r="E9" s="71">
        <f t="shared" ref="E9:F9" si="5">SUM(E10)</f>
        <v>0</v>
      </c>
      <c r="F9" s="71">
        <f t="shared" si="5"/>
        <v>0</v>
      </c>
    </row>
    <row r="10" spans="1:8" s="103" customFormat="1" ht="13.2">
      <c r="A10" s="100">
        <f t="shared" si="0"/>
        <v>5</v>
      </c>
      <c r="B10" s="101">
        <v>63211</v>
      </c>
      <c r="C10" s="112" t="s">
        <v>235</v>
      </c>
      <c r="D10" s="102"/>
      <c r="E10" s="102"/>
      <c r="F10" s="102"/>
    </row>
    <row r="11" spans="1:8" s="63" customFormat="1" ht="13.2">
      <c r="A11" s="62">
        <f t="shared" si="0"/>
        <v>3</v>
      </c>
      <c r="B11" s="66">
        <v>636</v>
      </c>
      <c r="C11" s="110" t="s">
        <v>236</v>
      </c>
      <c r="D11" s="99">
        <f>D12+D15</f>
        <v>3973000</v>
      </c>
      <c r="E11" s="99">
        <f>E12+E15</f>
        <v>3973000</v>
      </c>
      <c r="F11" s="99">
        <f>F12+F15</f>
        <v>3973000</v>
      </c>
    </row>
    <row r="12" spans="1:8" s="103" customFormat="1" ht="13.2">
      <c r="A12" s="100">
        <f t="shared" si="0"/>
        <v>4</v>
      </c>
      <c r="B12" s="101">
        <v>6361</v>
      </c>
      <c r="C12" s="112" t="s">
        <v>237</v>
      </c>
      <c r="D12" s="102">
        <f>D13+D14</f>
        <v>3973000</v>
      </c>
      <c r="E12" s="102">
        <f t="shared" ref="E12:F12" si="6">E13+E14</f>
        <v>3973000</v>
      </c>
      <c r="F12" s="102">
        <f t="shared" si="6"/>
        <v>3973000</v>
      </c>
    </row>
    <row r="13" spans="1:8" s="192" customFormat="1" ht="13.2" customHeight="1">
      <c r="A13" s="189">
        <f t="shared" si="0"/>
        <v>5</v>
      </c>
      <c r="B13" s="190">
        <v>63612</v>
      </c>
      <c r="C13" s="112" t="s">
        <v>300</v>
      </c>
      <c r="D13" s="191">
        <v>3973000</v>
      </c>
      <c r="E13" s="191">
        <v>3973000</v>
      </c>
      <c r="F13" s="191">
        <v>3973000</v>
      </c>
    </row>
    <row r="14" spans="1:8" s="192" customFormat="1" ht="13.2" customHeight="1">
      <c r="A14" s="189"/>
      <c r="B14" s="190">
        <v>63613</v>
      </c>
      <c r="C14" s="112" t="s">
        <v>301</v>
      </c>
      <c r="D14" s="191"/>
      <c r="E14" s="191"/>
      <c r="F14" s="191"/>
    </row>
    <row r="15" spans="1:8" s="72" customFormat="1" ht="26.4">
      <c r="A15" s="58">
        <f t="shared" si="0"/>
        <v>4</v>
      </c>
      <c r="B15" s="67">
        <v>6362</v>
      </c>
      <c r="C15" s="111" t="s">
        <v>238</v>
      </c>
      <c r="D15" s="71">
        <f>D16+D17</f>
        <v>0</v>
      </c>
      <c r="E15" s="71">
        <f t="shared" ref="E15:F15" si="7">E16+E17</f>
        <v>0</v>
      </c>
      <c r="F15" s="71">
        <f t="shared" si="7"/>
        <v>0</v>
      </c>
    </row>
    <row r="16" spans="1:8" s="103" customFormat="1" ht="22.8">
      <c r="A16" s="100">
        <f t="shared" si="0"/>
        <v>5</v>
      </c>
      <c r="B16" s="101">
        <v>63622</v>
      </c>
      <c r="C16" s="112" t="s">
        <v>302</v>
      </c>
      <c r="D16" s="102"/>
      <c r="E16" s="102"/>
      <c r="F16" s="102"/>
    </row>
    <row r="17" spans="1:6" s="103" customFormat="1" ht="22.8">
      <c r="A17" s="100">
        <f t="shared" si="0"/>
        <v>5</v>
      </c>
      <c r="B17" s="101">
        <v>63623</v>
      </c>
      <c r="C17" s="112" t="s">
        <v>303</v>
      </c>
      <c r="D17" s="102"/>
      <c r="E17" s="102"/>
      <c r="F17" s="102"/>
    </row>
    <row r="18" spans="1:6" s="103" customFormat="1" ht="13.2">
      <c r="A18" s="100">
        <f t="shared" si="0"/>
        <v>3</v>
      </c>
      <c r="B18" s="66">
        <v>638</v>
      </c>
      <c r="C18" s="110" t="s">
        <v>321</v>
      </c>
      <c r="D18" s="99">
        <f>D19+D24</f>
        <v>0</v>
      </c>
      <c r="E18" s="99">
        <f t="shared" ref="E18:F18" si="8">E19+E24</f>
        <v>0</v>
      </c>
      <c r="F18" s="99">
        <f t="shared" si="8"/>
        <v>0</v>
      </c>
    </row>
    <row r="19" spans="1:6" s="103" customFormat="1" ht="13.2">
      <c r="A19" s="58">
        <f t="shared" si="0"/>
        <v>4</v>
      </c>
      <c r="B19" s="67">
        <v>6381</v>
      </c>
      <c r="C19" s="111" t="s">
        <v>322</v>
      </c>
      <c r="D19" s="71">
        <f>D20+D21+D22+D23</f>
        <v>0</v>
      </c>
      <c r="E19" s="71">
        <f t="shared" ref="E19:F19" si="9">E20+E21+E22+E23</f>
        <v>0</v>
      </c>
      <c r="F19" s="71">
        <f t="shared" si="9"/>
        <v>0</v>
      </c>
    </row>
    <row r="20" spans="1:6" s="103" customFormat="1" ht="13.2">
      <c r="A20" s="100">
        <f t="shared" si="0"/>
        <v>5</v>
      </c>
      <c r="B20" s="101">
        <v>63811</v>
      </c>
      <c r="C20" s="112" t="s">
        <v>304</v>
      </c>
      <c r="D20" s="102"/>
      <c r="E20" s="102"/>
      <c r="F20" s="102"/>
    </row>
    <row r="21" spans="1:6" s="103" customFormat="1" ht="13.2">
      <c r="A21" s="100">
        <f t="shared" si="0"/>
        <v>5</v>
      </c>
      <c r="B21" s="101">
        <v>63812</v>
      </c>
      <c r="C21" s="112" t="s">
        <v>305</v>
      </c>
      <c r="D21" s="102"/>
      <c r="E21" s="102"/>
      <c r="F21" s="102"/>
    </row>
    <row r="22" spans="1:6" s="103" customFormat="1" ht="22.8">
      <c r="A22" s="100">
        <f t="shared" si="0"/>
        <v>5</v>
      </c>
      <c r="B22" s="101" t="s">
        <v>306</v>
      </c>
      <c r="C22" s="112" t="s">
        <v>307</v>
      </c>
      <c r="D22" s="102"/>
      <c r="E22" s="102"/>
      <c r="F22" s="102"/>
    </row>
    <row r="23" spans="1:6" s="103" customFormat="1" ht="13.2">
      <c r="A23" s="100">
        <f t="shared" si="0"/>
        <v>5</v>
      </c>
      <c r="B23" s="101" t="s">
        <v>308</v>
      </c>
      <c r="C23" s="112" t="s">
        <v>309</v>
      </c>
      <c r="D23" s="102"/>
      <c r="E23" s="102"/>
      <c r="F23" s="102"/>
    </row>
    <row r="24" spans="1:6" s="103" customFormat="1" ht="13.2">
      <c r="A24" s="100">
        <f t="shared" si="0"/>
        <v>4</v>
      </c>
      <c r="B24" s="67">
        <v>6382</v>
      </c>
      <c r="C24" s="111" t="s">
        <v>323</v>
      </c>
      <c r="D24" s="71">
        <f>D25+D26+D27+D28</f>
        <v>0</v>
      </c>
      <c r="E24" s="71">
        <f t="shared" ref="E24:F24" si="10">E25+E26+E27+E28</f>
        <v>0</v>
      </c>
      <c r="F24" s="71">
        <f t="shared" si="10"/>
        <v>0</v>
      </c>
    </row>
    <row r="25" spans="1:6" s="103" customFormat="1" ht="13.2">
      <c r="A25" s="100">
        <f t="shared" si="0"/>
        <v>5</v>
      </c>
      <c r="B25" s="101">
        <v>63821</v>
      </c>
      <c r="C25" s="112" t="s">
        <v>310</v>
      </c>
      <c r="D25" s="102"/>
      <c r="E25" s="102"/>
      <c r="F25" s="102"/>
    </row>
    <row r="26" spans="1:6" s="103" customFormat="1" ht="13.2">
      <c r="A26" s="100">
        <f t="shared" si="0"/>
        <v>5</v>
      </c>
      <c r="B26" s="101">
        <v>63822</v>
      </c>
      <c r="C26" s="112" t="s">
        <v>311</v>
      </c>
      <c r="D26" s="102"/>
      <c r="E26" s="102"/>
      <c r="F26" s="102"/>
    </row>
    <row r="27" spans="1:6" s="103" customFormat="1" ht="22.8">
      <c r="A27" s="100">
        <f t="shared" si="0"/>
        <v>5</v>
      </c>
      <c r="B27" s="101" t="s">
        <v>312</v>
      </c>
      <c r="C27" s="112" t="s">
        <v>313</v>
      </c>
      <c r="D27" s="102"/>
      <c r="E27" s="102"/>
      <c r="F27" s="102"/>
    </row>
    <row r="28" spans="1:6" s="103" customFormat="1" ht="22.8">
      <c r="A28" s="100">
        <f t="shared" si="0"/>
        <v>5</v>
      </c>
      <c r="B28" s="101" t="s">
        <v>314</v>
      </c>
      <c r="C28" s="112" t="s">
        <v>315</v>
      </c>
      <c r="D28" s="102"/>
      <c r="E28" s="102"/>
      <c r="F28" s="102"/>
    </row>
    <row r="29" spans="1:6" s="103" customFormat="1" ht="13.2">
      <c r="A29" s="100">
        <f t="shared" si="0"/>
        <v>3</v>
      </c>
      <c r="B29" s="66">
        <v>639</v>
      </c>
      <c r="C29" s="110" t="s">
        <v>316</v>
      </c>
      <c r="D29" s="99">
        <f>D30+D32+D34+D36</f>
        <v>0</v>
      </c>
      <c r="E29" s="99">
        <f t="shared" ref="E29:F29" si="11">E30+E32+E34+E36</f>
        <v>0</v>
      </c>
      <c r="F29" s="99">
        <f t="shared" si="11"/>
        <v>0</v>
      </c>
    </row>
    <row r="30" spans="1:6" s="103" customFormat="1" ht="13.2">
      <c r="A30" s="100">
        <f t="shared" si="0"/>
        <v>4</v>
      </c>
      <c r="B30" s="101">
        <v>6391</v>
      </c>
      <c r="C30" s="112" t="s">
        <v>317</v>
      </c>
      <c r="D30" s="71">
        <f>D31</f>
        <v>0</v>
      </c>
      <c r="E30" s="71">
        <f t="shared" ref="E30:F30" si="12">E31</f>
        <v>0</v>
      </c>
      <c r="F30" s="71">
        <f t="shared" si="12"/>
        <v>0</v>
      </c>
    </row>
    <row r="31" spans="1:6" s="103" customFormat="1" ht="13.2">
      <c r="A31" s="100">
        <f t="shared" si="0"/>
        <v>5</v>
      </c>
      <c r="B31" s="101">
        <v>63911</v>
      </c>
      <c r="C31" s="112" t="s">
        <v>317</v>
      </c>
      <c r="D31" s="102"/>
      <c r="E31" s="102"/>
      <c r="F31" s="102"/>
    </row>
    <row r="32" spans="1:6" s="103" customFormat="1" ht="13.2">
      <c r="A32" s="100">
        <f t="shared" si="0"/>
        <v>4</v>
      </c>
      <c r="B32" s="101">
        <v>3692</v>
      </c>
      <c r="C32" s="112" t="s">
        <v>318</v>
      </c>
      <c r="D32" s="71">
        <f>D33</f>
        <v>0</v>
      </c>
      <c r="E32" s="71">
        <f t="shared" ref="E32:F32" si="13">E33</f>
        <v>0</v>
      </c>
      <c r="F32" s="71">
        <f t="shared" si="13"/>
        <v>0</v>
      </c>
    </row>
    <row r="33" spans="1:6" s="103" customFormat="1" ht="13.2">
      <c r="A33" s="100">
        <f t="shared" si="0"/>
        <v>5</v>
      </c>
      <c r="B33" s="101">
        <v>63921</v>
      </c>
      <c r="C33" s="112" t="s">
        <v>318</v>
      </c>
      <c r="D33" s="102"/>
      <c r="E33" s="102"/>
      <c r="F33" s="102"/>
    </row>
    <row r="34" spans="1:6" s="103" customFormat="1" ht="22.8">
      <c r="A34" s="100">
        <f t="shared" si="0"/>
        <v>4</v>
      </c>
      <c r="B34" s="101">
        <v>6393</v>
      </c>
      <c r="C34" s="112" t="s">
        <v>319</v>
      </c>
      <c r="D34" s="71">
        <f>D35</f>
        <v>0</v>
      </c>
      <c r="E34" s="71">
        <f t="shared" ref="E34:F34" si="14">E35</f>
        <v>0</v>
      </c>
      <c r="F34" s="71">
        <f t="shared" si="14"/>
        <v>0</v>
      </c>
    </row>
    <row r="35" spans="1:6" s="103" customFormat="1" ht="22.8">
      <c r="A35" s="100">
        <f t="shared" si="0"/>
        <v>5</v>
      </c>
      <c r="B35" s="101">
        <v>63931</v>
      </c>
      <c r="C35" s="112" t="s">
        <v>319</v>
      </c>
      <c r="D35" s="102"/>
      <c r="E35" s="102"/>
      <c r="F35" s="102"/>
    </row>
    <row r="36" spans="1:6" s="103" customFormat="1" ht="26.4">
      <c r="A36" s="58">
        <f t="shared" si="0"/>
        <v>4</v>
      </c>
      <c r="B36" s="67">
        <v>6394</v>
      </c>
      <c r="C36" s="111" t="s">
        <v>320</v>
      </c>
      <c r="D36" s="71">
        <f>D37</f>
        <v>0</v>
      </c>
      <c r="E36" s="71">
        <f t="shared" ref="E36:F36" si="15">E37</f>
        <v>0</v>
      </c>
      <c r="F36" s="71">
        <f t="shared" si="15"/>
        <v>0</v>
      </c>
    </row>
    <row r="37" spans="1:6" s="103" customFormat="1" ht="22.8">
      <c r="A37" s="100">
        <f t="shared" si="0"/>
        <v>5</v>
      </c>
      <c r="B37" s="101">
        <v>63941</v>
      </c>
      <c r="C37" s="112" t="s">
        <v>320</v>
      </c>
      <c r="D37" s="102"/>
      <c r="E37" s="102"/>
      <c r="F37" s="102"/>
    </row>
    <row r="38" spans="1:6" s="63" customFormat="1" ht="13.2">
      <c r="A38" s="62">
        <f t="shared" si="0"/>
        <v>2</v>
      </c>
      <c r="B38" s="66">
        <v>64</v>
      </c>
      <c r="C38" s="108" t="s">
        <v>239</v>
      </c>
      <c r="D38" s="60">
        <f>D39+D47</f>
        <v>100</v>
      </c>
      <c r="E38" s="60">
        <f>E39+E47</f>
        <v>100</v>
      </c>
      <c r="F38" s="60">
        <f>F39+F47</f>
        <v>100</v>
      </c>
    </row>
    <row r="39" spans="1:6" s="63" customFormat="1" ht="13.2">
      <c r="A39" s="62">
        <f t="shared" si="0"/>
        <v>3</v>
      </c>
      <c r="B39" s="66">
        <v>641</v>
      </c>
      <c r="C39" s="110" t="s">
        <v>240</v>
      </c>
      <c r="D39" s="99">
        <f>D40+D43+D45</f>
        <v>100</v>
      </c>
      <c r="E39" s="99">
        <f t="shared" ref="E39:F39" si="16">E40+E43+E45</f>
        <v>100</v>
      </c>
      <c r="F39" s="99">
        <f t="shared" si="16"/>
        <v>100</v>
      </c>
    </row>
    <row r="40" spans="1:6" s="72" customFormat="1" ht="13.2">
      <c r="A40" s="58">
        <f t="shared" si="0"/>
        <v>4</v>
      </c>
      <c r="B40" s="67">
        <v>6413</v>
      </c>
      <c r="C40" s="111" t="s">
        <v>241</v>
      </c>
      <c r="D40" s="71">
        <f>D41+D42</f>
        <v>100</v>
      </c>
      <c r="E40" s="71">
        <f t="shared" ref="E40:F40" si="17">E41+E42</f>
        <v>100</v>
      </c>
      <c r="F40" s="71">
        <f t="shared" si="17"/>
        <v>100</v>
      </c>
    </row>
    <row r="41" spans="1:6" s="103" customFormat="1" ht="13.2">
      <c r="A41" s="100">
        <f t="shared" si="0"/>
        <v>5</v>
      </c>
      <c r="B41" s="101">
        <v>64131</v>
      </c>
      <c r="C41" s="112" t="s">
        <v>242</v>
      </c>
      <c r="D41" s="102"/>
      <c r="E41" s="102"/>
      <c r="F41" s="102"/>
    </row>
    <row r="42" spans="1:6" s="103" customFormat="1" ht="13.2">
      <c r="A42" s="100">
        <f t="shared" si="0"/>
        <v>5</v>
      </c>
      <c r="B42" s="101">
        <v>64132</v>
      </c>
      <c r="C42" s="112" t="s">
        <v>243</v>
      </c>
      <c r="D42" s="102">
        <v>100</v>
      </c>
      <c r="E42" s="102">
        <v>100</v>
      </c>
      <c r="F42" s="102">
        <v>100</v>
      </c>
    </row>
    <row r="43" spans="1:6" s="72" customFormat="1" ht="26.4">
      <c r="A43" s="58">
        <f t="shared" si="0"/>
        <v>4</v>
      </c>
      <c r="B43" s="67">
        <v>6415</v>
      </c>
      <c r="C43" s="111" t="s">
        <v>244</v>
      </c>
      <c r="D43" s="71">
        <f>D44</f>
        <v>0</v>
      </c>
      <c r="E43" s="71">
        <f t="shared" ref="E43:F43" si="18">E44</f>
        <v>0</v>
      </c>
      <c r="F43" s="71">
        <f t="shared" si="18"/>
        <v>0</v>
      </c>
    </row>
    <row r="44" spans="1:6" s="103" customFormat="1" ht="13.2">
      <c r="A44" s="100">
        <f t="shared" si="0"/>
        <v>5</v>
      </c>
      <c r="B44" s="101">
        <v>64151</v>
      </c>
      <c r="C44" s="112" t="s">
        <v>245</v>
      </c>
      <c r="D44" s="102"/>
      <c r="E44" s="102"/>
      <c r="F44" s="102"/>
    </row>
    <row r="45" spans="1:6" s="72" customFormat="1" ht="13.2">
      <c r="A45" s="58">
        <f t="shared" si="0"/>
        <v>4</v>
      </c>
      <c r="B45" s="67">
        <v>6419</v>
      </c>
      <c r="C45" s="111" t="s">
        <v>246</v>
      </c>
      <c r="D45" s="71">
        <f>D46</f>
        <v>0</v>
      </c>
      <c r="E45" s="71">
        <f t="shared" ref="E45:F45" si="19">E46</f>
        <v>0</v>
      </c>
      <c r="F45" s="71">
        <f t="shared" si="19"/>
        <v>0</v>
      </c>
    </row>
    <row r="46" spans="1:6" s="103" customFormat="1" ht="13.2">
      <c r="A46" s="100">
        <f t="shared" si="0"/>
        <v>5</v>
      </c>
      <c r="B46" s="101">
        <v>64199</v>
      </c>
      <c r="C46" s="112" t="s">
        <v>246</v>
      </c>
      <c r="D46" s="102"/>
      <c r="E46" s="102"/>
      <c r="F46" s="102"/>
    </row>
    <row r="47" spans="1:6" s="63" customFormat="1" ht="13.2">
      <c r="A47" s="62">
        <f t="shared" si="0"/>
        <v>3</v>
      </c>
      <c r="B47" s="66">
        <v>642</v>
      </c>
      <c r="C47" s="110" t="s">
        <v>247</v>
      </c>
      <c r="D47" s="99">
        <f>D48+D50+D53</f>
        <v>0</v>
      </c>
      <c r="E47" s="99">
        <f t="shared" ref="E47:F47" si="20">E48+E50+E53</f>
        <v>0</v>
      </c>
      <c r="F47" s="99">
        <f t="shared" si="20"/>
        <v>0</v>
      </c>
    </row>
    <row r="48" spans="1:6" s="74" customFormat="1" ht="13.2">
      <c r="A48" s="58">
        <f t="shared" si="0"/>
        <v>4</v>
      </c>
      <c r="B48" s="67">
        <v>6421</v>
      </c>
      <c r="C48" s="111" t="s">
        <v>248</v>
      </c>
      <c r="D48" s="73">
        <f>SUM(D49:D49)</f>
        <v>0</v>
      </c>
      <c r="E48" s="73">
        <f>SUM(E49:E49)</f>
        <v>0</v>
      </c>
      <c r="F48" s="73">
        <f>SUM(F49:F49)</f>
        <v>0</v>
      </c>
    </row>
    <row r="49" spans="1:6" s="105" customFormat="1" ht="13.2">
      <c r="A49" s="100">
        <f t="shared" si="0"/>
        <v>5</v>
      </c>
      <c r="B49" s="101">
        <v>64219</v>
      </c>
      <c r="C49" s="112" t="s">
        <v>249</v>
      </c>
      <c r="D49" s="104"/>
      <c r="E49" s="104"/>
      <c r="F49" s="104"/>
    </row>
    <row r="50" spans="1:6" s="72" customFormat="1" ht="13.2">
      <c r="A50" s="58">
        <f t="shared" si="0"/>
        <v>4</v>
      </c>
      <c r="B50" s="67">
        <v>6422</v>
      </c>
      <c r="C50" s="111" t="s">
        <v>250</v>
      </c>
      <c r="D50" s="71">
        <f>SUM(D51:D52)</f>
        <v>0</v>
      </c>
      <c r="E50" s="71">
        <f>SUM(E51:E52)</f>
        <v>0</v>
      </c>
      <c r="F50" s="71">
        <f>SUM(F51:F52)</f>
        <v>0</v>
      </c>
    </row>
    <row r="51" spans="1:6" s="103" customFormat="1" ht="13.2">
      <c r="A51" s="100">
        <f t="shared" si="0"/>
        <v>5</v>
      </c>
      <c r="B51" s="101">
        <v>64225</v>
      </c>
      <c r="C51" s="112" t="s">
        <v>251</v>
      </c>
      <c r="D51" s="102"/>
      <c r="E51" s="102"/>
      <c r="F51" s="102"/>
    </row>
    <row r="52" spans="1:6" s="103" customFormat="1" ht="13.2">
      <c r="A52" s="100">
        <f t="shared" si="0"/>
        <v>5</v>
      </c>
      <c r="B52" s="101">
        <v>64229</v>
      </c>
      <c r="C52" s="112" t="s">
        <v>252</v>
      </c>
      <c r="D52" s="106"/>
      <c r="E52" s="106"/>
      <c r="F52" s="106"/>
    </row>
    <row r="53" spans="1:6" s="72" customFormat="1" ht="13.2">
      <c r="A53" s="58">
        <f t="shared" si="0"/>
        <v>4</v>
      </c>
      <c r="B53" s="67">
        <v>6429</v>
      </c>
      <c r="C53" s="111" t="s">
        <v>253</v>
      </c>
      <c r="D53" s="71">
        <f>D54</f>
        <v>0</v>
      </c>
      <c r="E53" s="71">
        <f t="shared" ref="E53:F53" si="21">E54</f>
        <v>0</v>
      </c>
      <c r="F53" s="71">
        <f t="shared" si="21"/>
        <v>0</v>
      </c>
    </row>
    <row r="54" spans="1:6" s="103" customFormat="1" ht="13.2">
      <c r="A54" s="100">
        <f t="shared" si="0"/>
        <v>5</v>
      </c>
      <c r="B54" s="101">
        <v>64299</v>
      </c>
      <c r="C54" s="112" t="s">
        <v>253</v>
      </c>
      <c r="D54" s="102"/>
      <c r="E54" s="102"/>
      <c r="F54" s="102"/>
    </row>
    <row r="55" spans="1:6" s="63" customFormat="1" ht="26.4">
      <c r="A55" s="62">
        <f t="shared" si="0"/>
        <v>2</v>
      </c>
      <c r="B55" s="66">
        <v>65</v>
      </c>
      <c r="C55" s="108" t="s">
        <v>254</v>
      </c>
      <c r="D55" s="60">
        <f>D56</f>
        <v>1600000</v>
      </c>
      <c r="E55" s="60">
        <f t="shared" ref="E55:F56" si="22">E56</f>
        <v>1600000</v>
      </c>
      <c r="F55" s="60">
        <f t="shared" si="22"/>
        <v>1600000</v>
      </c>
    </row>
    <row r="56" spans="1:6" s="63" customFormat="1" ht="13.2">
      <c r="A56" s="62">
        <f t="shared" si="0"/>
        <v>3</v>
      </c>
      <c r="B56" s="66">
        <v>652</v>
      </c>
      <c r="C56" s="110" t="s">
        <v>255</v>
      </c>
      <c r="D56" s="99">
        <f>D57</f>
        <v>1600000</v>
      </c>
      <c r="E56" s="99">
        <f t="shared" si="22"/>
        <v>1600000</v>
      </c>
      <c r="F56" s="99">
        <f t="shared" si="22"/>
        <v>1600000</v>
      </c>
    </row>
    <row r="57" spans="1:6" s="72" customFormat="1" ht="13.2">
      <c r="A57" s="58">
        <f t="shared" si="0"/>
        <v>4</v>
      </c>
      <c r="B57" s="67">
        <v>6526</v>
      </c>
      <c r="C57" s="111" t="s">
        <v>256</v>
      </c>
      <c r="D57" s="71">
        <f>D58+D59+D60+D61</f>
        <v>1600000</v>
      </c>
      <c r="E57" s="71">
        <f t="shared" ref="E57:F57" si="23">E58+E59+E60+E61</f>
        <v>1600000</v>
      </c>
      <c r="F57" s="71">
        <f t="shared" si="23"/>
        <v>1600000</v>
      </c>
    </row>
    <row r="58" spans="1:6" s="103" customFormat="1" ht="13.2">
      <c r="A58" s="100"/>
      <c r="B58" s="101">
        <v>65264</v>
      </c>
      <c r="C58" s="112" t="s">
        <v>362</v>
      </c>
      <c r="D58" s="102">
        <v>1600000</v>
      </c>
      <c r="E58" s="102">
        <v>1600000</v>
      </c>
      <c r="F58" s="102">
        <v>1600000</v>
      </c>
    </row>
    <row r="59" spans="1:6" s="103" customFormat="1" ht="13.2">
      <c r="A59" s="100">
        <f t="shared" si="0"/>
        <v>5</v>
      </c>
      <c r="B59" s="101">
        <v>65267</v>
      </c>
      <c r="C59" s="112" t="s">
        <v>257</v>
      </c>
      <c r="D59" s="102"/>
      <c r="E59" s="102"/>
      <c r="F59" s="102"/>
    </row>
    <row r="60" spans="1:6" s="103" customFormat="1" ht="13.2">
      <c r="A60" s="100">
        <f t="shared" si="0"/>
        <v>5</v>
      </c>
      <c r="B60" s="101">
        <v>65268</v>
      </c>
      <c r="C60" s="112" t="s">
        <v>258</v>
      </c>
      <c r="D60" s="102"/>
      <c r="E60" s="102"/>
      <c r="F60" s="102"/>
    </row>
    <row r="61" spans="1:6" s="103" customFormat="1" ht="13.2">
      <c r="A61" s="100">
        <f t="shared" si="0"/>
        <v>5</v>
      </c>
      <c r="B61" s="101">
        <v>65269</v>
      </c>
      <c r="C61" s="112" t="s">
        <v>259</v>
      </c>
      <c r="D61" s="102"/>
      <c r="E61" s="102"/>
      <c r="F61" s="102"/>
    </row>
    <row r="62" spans="1:6" s="63" customFormat="1" ht="26.4">
      <c r="A62" s="62">
        <f t="shared" si="0"/>
        <v>2</v>
      </c>
      <c r="B62" s="66">
        <v>66</v>
      </c>
      <c r="C62" s="108" t="s">
        <v>260</v>
      </c>
      <c r="D62" s="60">
        <f>D63+D66</f>
        <v>10700</v>
      </c>
      <c r="E62" s="60">
        <f t="shared" ref="E62:F62" si="24">E63+E66</f>
        <v>10700</v>
      </c>
      <c r="F62" s="60">
        <f t="shared" si="24"/>
        <v>10700</v>
      </c>
    </row>
    <row r="63" spans="1:6" s="63" customFormat="1" ht="13.2">
      <c r="A63" s="62">
        <f t="shared" si="0"/>
        <v>3</v>
      </c>
      <c r="B63" s="66">
        <v>661</v>
      </c>
      <c r="C63" s="110" t="s">
        <v>261</v>
      </c>
      <c r="D63" s="99">
        <f>D64</f>
        <v>10700</v>
      </c>
      <c r="E63" s="99">
        <f t="shared" ref="E63:F64" si="25">E64</f>
        <v>10700</v>
      </c>
      <c r="F63" s="99">
        <f t="shared" si="25"/>
        <v>10700</v>
      </c>
    </row>
    <row r="64" spans="1:6" s="72" customFormat="1" ht="13.2">
      <c r="A64" s="58">
        <f t="shared" si="0"/>
        <v>4</v>
      </c>
      <c r="B64" s="67">
        <v>6615</v>
      </c>
      <c r="C64" s="111" t="s">
        <v>262</v>
      </c>
      <c r="D64" s="71">
        <f>D65</f>
        <v>10700</v>
      </c>
      <c r="E64" s="71">
        <f t="shared" si="25"/>
        <v>10700</v>
      </c>
      <c r="F64" s="71">
        <f t="shared" si="25"/>
        <v>10700</v>
      </c>
    </row>
    <row r="65" spans="1:6" s="103" customFormat="1" ht="13.2">
      <c r="A65" s="100">
        <f t="shared" si="0"/>
        <v>5</v>
      </c>
      <c r="B65" s="101">
        <v>66151</v>
      </c>
      <c r="C65" s="112" t="s">
        <v>262</v>
      </c>
      <c r="D65" s="102">
        <v>10700</v>
      </c>
      <c r="E65" s="102">
        <v>10700</v>
      </c>
      <c r="F65" s="102">
        <v>10700</v>
      </c>
    </row>
    <row r="66" spans="1:6" s="63" customFormat="1" ht="13.2">
      <c r="A66" s="62">
        <f t="shared" si="0"/>
        <v>3</v>
      </c>
      <c r="B66" s="66">
        <v>663</v>
      </c>
      <c r="C66" s="110" t="s">
        <v>263</v>
      </c>
      <c r="D66" s="99">
        <f>D67+D69</f>
        <v>0</v>
      </c>
      <c r="E66" s="99">
        <f t="shared" ref="E66:F66" si="26">E67+E69</f>
        <v>0</v>
      </c>
      <c r="F66" s="99">
        <f t="shared" si="26"/>
        <v>0</v>
      </c>
    </row>
    <row r="67" spans="1:6" s="72" customFormat="1" ht="13.2">
      <c r="A67" s="58">
        <f t="shared" si="0"/>
        <v>4</v>
      </c>
      <c r="B67" s="67">
        <v>6631</v>
      </c>
      <c r="C67" s="111" t="s">
        <v>264</v>
      </c>
      <c r="D67" s="71">
        <f>D68</f>
        <v>0</v>
      </c>
      <c r="E67" s="71">
        <f t="shared" ref="E67:F67" si="27">E68</f>
        <v>0</v>
      </c>
      <c r="F67" s="71">
        <f t="shared" si="27"/>
        <v>0</v>
      </c>
    </row>
    <row r="68" spans="1:6" s="103" customFormat="1" ht="13.2">
      <c r="A68" s="100">
        <f t="shared" si="0"/>
        <v>5</v>
      </c>
      <c r="B68" s="101">
        <v>66314</v>
      </c>
      <c r="C68" s="112" t="s">
        <v>265</v>
      </c>
      <c r="D68" s="102"/>
      <c r="E68" s="102"/>
      <c r="F68" s="102"/>
    </row>
    <row r="69" spans="1:6" s="72" customFormat="1" ht="13.2">
      <c r="A69" s="58">
        <f t="shared" si="0"/>
        <v>4</v>
      </c>
      <c r="B69" s="67">
        <v>6632</v>
      </c>
      <c r="C69" s="111" t="s">
        <v>266</v>
      </c>
      <c r="D69" s="71">
        <f>D70</f>
        <v>0</v>
      </c>
      <c r="E69" s="71">
        <f t="shared" ref="E69:F69" si="28">E70</f>
        <v>0</v>
      </c>
      <c r="F69" s="71">
        <f t="shared" si="28"/>
        <v>0</v>
      </c>
    </row>
    <row r="70" spans="1:6" s="103" customFormat="1" ht="13.2">
      <c r="A70" s="100">
        <f t="shared" si="0"/>
        <v>5</v>
      </c>
      <c r="B70" s="101">
        <v>66322</v>
      </c>
      <c r="C70" s="112" t="s">
        <v>267</v>
      </c>
      <c r="D70" s="102"/>
      <c r="E70" s="102"/>
      <c r="F70" s="102"/>
    </row>
    <row r="71" spans="1:6" s="63" customFormat="1" ht="26.4">
      <c r="A71" s="62">
        <f t="shared" si="0"/>
        <v>2</v>
      </c>
      <c r="B71" s="66">
        <v>67</v>
      </c>
      <c r="C71" s="108" t="s">
        <v>268</v>
      </c>
      <c r="D71" s="60">
        <f>D72+D79</f>
        <v>1302600</v>
      </c>
      <c r="E71" s="60">
        <f t="shared" ref="E71:F71" si="29">E72+E79</f>
        <v>1302600</v>
      </c>
      <c r="F71" s="60">
        <f t="shared" si="29"/>
        <v>1302600</v>
      </c>
    </row>
    <row r="72" spans="1:6" s="63" customFormat="1" ht="24">
      <c r="A72" s="62">
        <f t="shared" si="0"/>
        <v>3</v>
      </c>
      <c r="B72" s="66">
        <v>671</v>
      </c>
      <c r="C72" s="110" t="s">
        <v>269</v>
      </c>
      <c r="D72" s="60">
        <f>D73+D75+D77</f>
        <v>1302600</v>
      </c>
      <c r="E72" s="60">
        <f t="shared" ref="E72:F72" si="30">E73+E75+E77</f>
        <v>1302600</v>
      </c>
      <c r="F72" s="60">
        <f t="shared" si="30"/>
        <v>1302600</v>
      </c>
    </row>
    <row r="73" spans="1:6" s="72" customFormat="1" ht="13.2">
      <c r="A73" s="58">
        <f t="shared" si="0"/>
        <v>4</v>
      </c>
      <c r="B73" s="67">
        <v>6711</v>
      </c>
      <c r="C73" s="111" t="s">
        <v>270</v>
      </c>
      <c r="D73" s="64">
        <f>SUM(D74)</f>
        <v>1302600</v>
      </c>
      <c r="E73" s="64">
        <f t="shared" ref="E73:F73" si="31">SUM(E74)</f>
        <v>1302600</v>
      </c>
      <c r="F73" s="64">
        <f t="shared" si="31"/>
        <v>1302600</v>
      </c>
    </row>
    <row r="74" spans="1:6" s="103" customFormat="1" ht="13.2">
      <c r="A74" s="100">
        <f t="shared" si="0"/>
        <v>5</v>
      </c>
      <c r="B74" s="101">
        <v>67111</v>
      </c>
      <c r="C74" s="112" t="s">
        <v>270</v>
      </c>
      <c r="D74" s="102">
        <v>1302600</v>
      </c>
      <c r="E74" s="102">
        <v>1302600</v>
      </c>
      <c r="F74" s="102">
        <v>1302600</v>
      </c>
    </row>
    <row r="75" spans="1:6" s="72" customFormat="1" ht="26.4">
      <c r="A75" s="58">
        <f t="shared" si="0"/>
        <v>4</v>
      </c>
      <c r="B75" s="67">
        <v>6712</v>
      </c>
      <c r="C75" s="111" t="s">
        <v>271</v>
      </c>
      <c r="D75" s="64"/>
      <c r="E75" s="64">
        <f t="shared" ref="E75:F75" si="32">SUM(E76)</f>
        <v>0</v>
      </c>
      <c r="F75" s="64">
        <f t="shared" si="32"/>
        <v>0</v>
      </c>
    </row>
    <row r="76" spans="1:6" s="103" customFormat="1" ht="22.8">
      <c r="A76" s="100">
        <f t="shared" si="0"/>
        <v>5</v>
      </c>
      <c r="B76" s="101">
        <v>67121</v>
      </c>
      <c r="C76" s="112" t="s">
        <v>271</v>
      </c>
      <c r="D76" s="102"/>
      <c r="E76" s="102"/>
      <c r="F76" s="102"/>
    </row>
    <row r="77" spans="1:6" s="72" customFormat="1" ht="26.4">
      <c r="A77" s="58">
        <f t="shared" ref="A77:A106" si="33">LEN(B77)</f>
        <v>4</v>
      </c>
      <c r="B77" s="67">
        <v>6714</v>
      </c>
      <c r="C77" s="111" t="s">
        <v>272</v>
      </c>
      <c r="D77" s="64">
        <f>SUM(D78)</f>
        <v>0</v>
      </c>
      <c r="E77" s="64">
        <f t="shared" ref="E77:F77" si="34">SUM(E78)</f>
        <v>0</v>
      </c>
      <c r="F77" s="64">
        <f t="shared" si="34"/>
        <v>0</v>
      </c>
    </row>
    <row r="78" spans="1:6" s="103" customFormat="1" ht="22.8">
      <c r="A78" s="100">
        <f t="shared" si="33"/>
        <v>5</v>
      </c>
      <c r="B78" s="101">
        <v>67141</v>
      </c>
      <c r="C78" s="112" t="s">
        <v>272</v>
      </c>
      <c r="D78" s="102"/>
      <c r="E78" s="102"/>
      <c r="F78" s="102"/>
    </row>
    <row r="79" spans="1:6" s="63" customFormat="1" ht="13.2">
      <c r="A79" s="62">
        <f t="shared" si="33"/>
        <v>3</v>
      </c>
      <c r="B79" s="66">
        <v>673</v>
      </c>
      <c r="C79" s="110" t="s">
        <v>273</v>
      </c>
      <c r="D79" s="60">
        <f>SUM(D80)</f>
        <v>0</v>
      </c>
      <c r="E79" s="60">
        <f t="shared" ref="E79:F80" si="35">SUM(E80)</f>
        <v>0</v>
      </c>
      <c r="F79" s="60">
        <f t="shared" si="35"/>
        <v>0</v>
      </c>
    </row>
    <row r="80" spans="1:6" s="72" customFormat="1" ht="13.2">
      <c r="A80" s="58">
        <f t="shared" si="33"/>
        <v>4</v>
      </c>
      <c r="B80" s="67">
        <v>6731</v>
      </c>
      <c r="C80" s="111" t="s">
        <v>273</v>
      </c>
      <c r="D80" s="64">
        <f>SUM(D81)</f>
        <v>0</v>
      </c>
      <c r="E80" s="64">
        <f t="shared" si="35"/>
        <v>0</v>
      </c>
      <c r="F80" s="64">
        <f t="shared" si="35"/>
        <v>0</v>
      </c>
    </row>
    <row r="81" spans="1:6" s="103" customFormat="1" ht="13.2">
      <c r="A81" s="100">
        <f t="shared" si="33"/>
        <v>5</v>
      </c>
      <c r="B81" s="101">
        <v>67311</v>
      </c>
      <c r="C81" s="112" t="s">
        <v>273</v>
      </c>
      <c r="D81" s="102"/>
      <c r="E81" s="102"/>
      <c r="F81" s="102"/>
    </row>
    <row r="82" spans="1:6" s="63" customFormat="1" ht="13.2">
      <c r="A82" s="62">
        <f t="shared" si="33"/>
        <v>2</v>
      </c>
      <c r="B82" s="66">
        <v>68</v>
      </c>
      <c r="C82" s="108" t="s">
        <v>274</v>
      </c>
      <c r="D82" s="60">
        <f>D83</f>
        <v>0</v>
      </c>
      <c r="E82" s="60">
        <f t="shared" ref="E82:F82" si="36">E83</f>
        <v>0</v>
      </c>
      <c r="F82" s="60">
        <f t="shared" si="36"/>
        <v>0</v>
      </c>
    </row>
    <row r="83" spans="1:6" s="63" customFormat="1" ht="13.2">
      <c r="A83" s="62">
        <f t="shared" si="33"/>
        <v>3</v>
      </c>
      <c r="B83" s="66">
        <v>683</v>
      </c>
      <c r="C83" s="110" t="s">
        <v>275</v>
      </c>
      <c r="D83" s="60">
        <f>D84</f>
        <v>0</v>
      </c>
      <c r="E83" s="60">
        <f t="shared" ref="E83:F83" si="37">E84</f>
        <v>0</v>
      </c>
      <c r="F83" s="60">
        <f t="shared" si="37"/>
        <v>0</v>
      </c>
    </row>
    <row r="84" spans="1:6" s="72" customFormat="1" ht="13.2">
      <c r="A84" s="58">
        <f t="shared" si="33"/>
        <v>4</v>
      </c>
      <c r="B84" s="67">
        <v>6831</v>
      </c>
      <c r="C84" s="111" t="s">
        <v>275</v>
      </c>
      <c r="D84" s="64">
        <f>SUM(D85)</f>
        <v>0</v>
      </c>
      <c r="E84" s="64">
        <f t="shared" ref="E84:F84" si="38">SUM(E85)</f>
        <v>0</v>
      </c>
      <c r="F84" s="64">
        <f t="shared" si="38"/>
        <v>0</v>
      </c>
    </row>
    <row r="85" spans="1:6" s="103" customFormat="1" ht="13.2">
      <c r="A85" s="100">
        <f t="shared" si="33"/>
        <v>5</v>
      </c>
      <c r="B85" s="101">
        <v>68311</v>
      </c>
      <c r="C85" s="112" t="s">
        <v>275</v>
      </c>
      <c r="D85" s="102"/>
      <c r="E85" s="102"/>
      <c r="F85" s="102"/>
    </row>
    <row r="86" spans="1:6" s="61" customFormat="1" ht="13.2">
      <c r="A86" s="59">
        <f t="shared" si="33"/>
        <v>1</v>
      </c>
      <c r="B86" s="66">
        <v>7</v>
      </c>
      <c r="C86" s="108" t="s">
        <v>276</v>
      </c>
      <c r="D86" s="60">
        <f>D87+D91</f>
        <v>1600</v>
      </c>
      <c r="E86" s="60">
        <f t="shared" ref="E86:F86" si="39">E87+E91</f>
        <v>1600</v>
      </c>
      <c r="F86" s="60">
        <f t="shared" si="39"/>
        <v>1600</v>
      </c>
    </row>
    <row r="87" spans="1:6" s="63" customFormat="1" ht="13.2">
      <c r="A87" s="62">
        <f t="shared" si="33"/>
        <v>2</v>
      </c>
      <c r="B87" s="66">
        <v>71</v>
      </c>
      <c r="C87" s="108" t="s">
        <v>277</v>
      </c>
      <c r="D87" s="60">
        <f>D88</f>
        <v>0</v>
      </c>
      <c r="E87" s="60">
        <f t="shared" ref="E87:F89" si="40">E88</f>
        <v>0</v>
      </c>
      <c r="F87" s="60">
        <f t="shared" si="40"/>
        <v>0</v>
      </c>
    </row>
    <row r="88" spans="1:6" s="63" customFormat="1" ht="13.2">
      <c r="A88" s="62">
        <f t="shared" si="33"/>
        <v>3</v>
      </c>
      <c r="B88" s="66">
        <v>711</v>
      </c>
      <c r="C88" s="110" t="s">
        <v>278</v>
      </c>
      <c r="D88" s="99">
        <f>D89</f>
        <v>0</v>
      </c>
      <c r="E88" s="99">
        <f t="shared" si="40"/>
        <v>0</v>
      </c>
      <c r="F88" s="99">
        <f t="shared" si="40"/>
        <v>0</v>
      </c>
    </row>
    <row r="89" spans="1:6" s="72" customFormat="1" ht="13.2">
      <c r="A89" s="58">
        <f t="shared" si="33"/>
        <v>4</v>
      </c>
      <c r="B89" s="67">
        <v>7111</v>
      </c>
      <c r="C89" s="111" t="s">
        <v>152</v>
      </c>
      <c r="D89" s="71">
        <f>D90</f>
        <v>0</v>
      </c>
      <c r="E89" s="71">
        <f t="shared" si="40"/>
        <v>0</v>
      </c>
      <c r="F89" s="71">
        <f t="shared" si="40"/>
        <v>0</v>
      </c>
    </row>
    <row r="90" spans="1:6" s="103" customFormat="1" ht="13.2">
      <c r="A90" s="100">
        <f t="shared" si="33"/>
        <v>5</v>
      </c>
      <c r="B90" s="101">
        <v>71111</v>
      </c>
      <c r="C90" s="112" t="s">
        <v>279</v>
      </c>
      <c r="D90" s="106"/>
      <c r="E90" s="106"/>
      <c r="F90" s="106"/>
    </row>
    <row r="91" spans="1:6" s="63" customFormat="1" ht="13.2">
      <c r="A91" s="62">
        <f t="shared" si="33"/>
        <v>2</v>
      </c>
      <c r="B91" s="66">
        <v>72</v>
      </c>
      <c r="C91" s="108" t="s">
        <v>280</v>
      </c>
      <c r="D91" s="60">
        <f>D92+D97</f>
        <v>1600</v>
      </c>
      <c r="E91" s="60">
        <f t="shared" ref="E91:F91" si="41">E92+E97</f>
        <v>1600</v>
      </c>
      <c r="F91" s="60">
        <f t="shared" si="41"/>
        <v>1600</v>
      </c>
    </row>
    <row r="92" spans="1:6" s="63" customFormat="1" ht="13.2">
      <c r="A92" s="62">
        <f t="shared" si="33"/>
        <v>3</v>
      </c>
      <c r="B92" s="66">
        <v>721</v>
      </c>
      <c r="C92" s="110" t="s">
        <v>281</v>
      </c>
      <c r="D92" s="99">
        <f>D93+D95</f>
        <v>1600</v>
      </c>
      <c r="E92" s="99">
        <f t="shared" ref="E92:F92" si="42">E93+E95</f>
        <v>1600</v>
      </c>
      <c r="F92" s="99">
        <f t="shared" si="42"/>
        <v>1600</v>
      </c>
    </row>
    <row r="93" spans="1:6" s="72" customFormat="1" ht="13.2">
      <c r="A93" s="58">
        <f t="shared" si="33"/>
        <v>4</v>
      </c>
      <c r="B93" s="67">
        <v>7211</v>
      </c>
      <c r="C93" s="111" t="s">
        <v>282</v>
      </c>
      <c r="D93" s="71">
        <f>D94</f>
        <v>1600</v>
      </c>
      <c r="E93" s="71">
        <f t="shared" ref="E93:F93" si="43">E94</f>
        <v>1600</v>
      </c>
      <c r="F93" s="71">
        <f t="shared" si="43"/>
        <v>1600</v>
      </c>
    </row>
    <row r="94" spans="1:6" s="103" customFormat="1" ht="13.2">
      <c r="A94" s="100">
        <f t="shared" si="33"/>
        <v>5</v>
      </c>
      <c r="B94" s="101">
        <v>72119</v>
      </c>
      <c r="C94" s="112" t="s">
        <v>283</v>
      </c>
      <c r="D94" s="102">
        <v>1600</v>
      </c>
      <c r="E94" s="102">
        <v>1600</v>
      </c>
      <c r="F94" s="102">
        <v>1600</v>
      </c>
    </row>
    <row r="95" spans="1:6" s="72" customFormat="1" ht="13.2">
      <c r="A95" s="58">
        <f t="shared" si="33"/>
        <v>4</v>
      </c>
      <c r="B95" s="67">
        <v>7212</v>
      </c>
      <c r="C95" s="111" t="s">
        <v>164</v>
      </c>
      <c r="D95" s="71">
        <f>D96</f>
        <v>0</v>
      </c>
      <c r="E95" s="71">
        <f t="shared" ref="E95:F95" si="44">E96</f>
        <v>0</v>
      </c>
      <c r="F95" s="71">
        <f t="shared" si="44"/>
        <v>0</v>
      </c>
    </row>
    <row r="96" spans="1:6" s="103" customFormat="1" ht="13.2">
      <c r="A96" s="100">
        <f t="shared" si="33"/>
        <v>5</v>
      </c>
      <c r="B96" s="101">
        <v>72121</v>
      </c>
      <c r="C96" s="112" t="s">
        <v>284</v>
      </c>
      <c r="D96" s="102"/>
      <c r="E96" s="102"/>
      <c r="F96" s="102"/>
    </row>
    <row r="97" spans="1:6" s="63" customFormat="1" ht="13.2">
      <c r="A97" s="62">
        <f t="shared" si="33"/>
        <v>3</v>
      </c>
      <c r="B97" s="66">
        <v>723</v>
      </c>
      <c r="C97" s="110" t="s">
        <v>285</v>
      </c>
      <c r="D97" s="99">
        <f>D98</f>
        <v>0</v>
      </c>
      <c r="E97" s="99">
        <f t="shared" ref="E97:F98" si="45">E98</f>
        <v>0</v>
      </c>
      <c r="F97" s="99">
        <f t="shared" si="45"/>
        <v>0</v>
      </c>
    </row>
    <row r="98" spans="1:6" s="72" customFormat="1" ht="13.2">
      <c r="A98" s="58">
        <f t="shared" si="33"/>
        <v>4</v>
      </c>
      <c r="B98" s="67">
        <v>7231</v>
      </c>
      <c r="C98" s="111" t="s">
        <v>182</v>
      </c>
      <c r="D98" s="71">
        <f>D99</f>
        <v>0</v>
      </c>
      <c r="E98" s="71">
        <f t="shared" si="45"/>
        <v>0</v>
      </c>
      <c r="F98" s="71">
        <f t="shared" si="45"/>
        <v>0</v>
      </c>
    </row>
    <row r="99" spans="1:6" s="103" customFormat="1" ht="13.2">
      <c r="A99" s="100">
        <f t="shared" si="33"/>
        <v>5</v>
      </c>
      <c r="B99" s="101">
        <v>72311</v>
      </c>
      <c r="C99" s="112" t="s">
        <v>286</v>
      </c>
      <c r="D99" s="102"/>
      <c r="E99" s="102"/>
      <c r="F99" s="102"/>
    </row>
    <row r="100" spans="1:6" s="61" customFormat="1" ht="13.2">
      <c r="A100" s="59">
        <f t="shared" si="33"/>
        <v>1</v>
      </c>
      <c r="B100" s="66">
        <v>8</v>
      </c>
      <c r="C100" s="108" t="s">
        <v>287</v>
      </c>
      <c r="D100" s="60">
        <f>D101</f>
        <v>0</v>
      </c>
      <c r="E100" s="60">
        <f t="shared" ref="E100:F100" si="46">E101</f>
        <v>0</v>
      </c>
      <c r="F100" s="60">
        <f t="shared" si="46"/>
        <v>0</v>
      </c>
    </row>
    <row r="101" spans="1:6" s="63" customFormat="1" ht="13.2">
      <c r="A101" s="62">
        <f t="shared" si="33"/>
        <v>2</v>
      </c>
      <c r="B101" s="66">
        <v>84</v>
      </c>
      <c r="C101" s="108" t="s">
        <v>288</v>
      </c>
      <c r="D101" s="60">
        <f>D102+D104</f>
        <v>0</v>
      </c>
      <c r="E101" s="60">
        <f t="shared" ref="E101:F101" si="47">E102+E104</f>
        <v>0</v>
      </c>
      <c r="F101" s="60">
        <f t="shared" si="47"/>
        <v>0</v>
      </c>
    </row>
    <row r="102" spans="1:6" s="63" customFormat="1" ht="24">
      <c r="A102" s="62">
        <f t="shared" si="33"/>
        <v>3</v>
      </c>
      <c r="B102" s="66">
        <v>844</v>
      </c>
      <c r="C102" s="110" t="s">
        <v>289</v>
      </c>
      <c r="D102" s="60">
        <f>D103</f>
        <v>0</v>
      </c>
      <c r="E102" s="60">
        <f t="shared" ref="E102:F102" si="48">E103</f>
        <v>0</v>
      </c>
      <c r="F102" s="60">
        <f t="shared" si="48"/>
        <v>0</v>
      </c>
    </row>
    <row r="103" spans="1:6" s="72" customFormat="1" ht="13.2">
      <c r="A103" s="58">
        <f t="shared" si="33"/>
        <v>4</v>
      </c>
      <c r="B103" s="67">
        <v>8443</v>
      </c>
      <c r="C103" s="111" t="s">
        <v>290</v>
      </c>
      <c r="D103" s="64"/>
      <c r="E103" s="64"/>
      <c r="F103" s="64"/>
    </row>
    <row r="104" spans="1:6" s="63" customFormat="1" ht="13.2">
      <c r="A104" s="62">
        <f t="shared" si="33"/>
        <v>3</v>
      </c>
      <c r="B104" s="66">
        <v>847</v>
      </c>
      <c r="C104" s="110" t="s">
        <v>291</v>
      </c>
      <c r="D104" s="99">
        <f>D105</f>
        <v>0</v>
      </c>
      <c r="E104" s="99">
        <f t="shared" ref="E104:F105" si="49">E105</f>
        <v>0</v>
      </c>
      <c r="F104" s="99">
        <f t="shared" si="49"/>
        <v>0</v>
      </c>
    </row>
    <row r="105" spans="1:6" s="72" customFormat="1" ht="13.2">
      <c r="A105" s="58">
        <f t="shared" si="33"/>
        <v>4</v>
      </c>
      <c r="B105" s="67">
        <v>8471</v>
      </c>
      <c r="C105" s="111" t="s">
        <v>292</v>
      </c>
      <c r="D105" s="71">
        <f>D106</f>
        <v>0</v>
      </c>
      <c r="E105" s="71">
        <f t="shared" si="49"/>
        <v>0</v>
      </c>
      <c r="F105" s="71">
        <f t="shared" si="49"/>
        <v>0</v>
      </c>
    </row>
    <row r="106" spans="1:6" s="103" customFormat="1" ht="13.2">
      <c r="A106" s="100">
        <f t="shared" si="33"/>
        <v>5</v>
      </c>
      <c r="B106" s="101">
        <v>84712</v>
      </c>
      <c r="C106" s="112" t="s">
        <v>293</v>
      </c>
      <c r="D106" s="102"/>
      <c r="E106" s="102"/>
      <c r="F106" s="102"/>
    </row>
  </sheetData>
  <autoFilter ref="A2:F106"/>
  <mergeCells count="1">
    <mergeCell ref="C1:F1"/>
  </mergeCells>
  <printOptions horizontalCentered="1"/>
  <pageMargins left="0.35433070866141736" right="0.35433070866141736" top="0.39370078740157483" bottom="0.39370078740157483" header="0.51181102362204722" footer="0.51181102362204722"/>
  <pageSetup paperSize="9" scale="81" firstPageNumber="4" orientation="portrait" useFirstPageNumber="1" r:id="rId1"/>
  <headerFooter>
    <oddFooter>&amp;R&amp;P</oddFooter>
  </headerFooter>
  <rowBreaks count="1" manualBreakCount="1">
    <brk id="6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7"/>
  <sheetViews>
    <sheetView showGridLines="0" topLeftCell="B1" zoomScaleNormal="100" workbookViewId="0">
      <selection activeCell="G9" sqref="G9"/>
    </sheetView>
  </sheetViews>
  <sheetFormatPr defaultColWidth="9.109375" defaultRowHeight="11.4"/>
  <cols>
    <col min="1" max="1" width="0" style="69" hidden="1" customWidth="1"/>
    <col min="2" max="2" width="12.6640625" style="69" customWidth="1"/>
    <col min="3" max="3" width="54.6640625" style="75" customWidth="1"/>
    <col min="4" max="4" width="22.109375" style="79" customWidth="1"/>
    <col min="5" max="6" width="14.6640625" style="79" customWidth="1"/>
    <col min="7" max="7" width="9.109375" style="69"/>
    <col min="8" max="8" width="12.88671875" style="69" bestFit="1" customWidth="1"/>
    <col min="9" max="16384" width="9.109375" style="69"/>
  </cols>
  <sheetData>
    <row r="1" spans="1:8" ht="12" thickBot="1">
      <c r="C1" s="324"/>
      <c r="D1" s="325"/>
      <c r="E1" s="325"/>
      <c r="F1" s="325"/>
    </row>
    <row r="2" spans="1:8" ht="27" thickBot="1">
      <c r="A2" s="69" t="s">
        <v>40</v>
      </c>
      <c r="B2" s="179" t="s">
        <v>42</v>
      </c>
      <c r="C2" s="178" t="s">
        <v>19</v>
      </c>
      <c r="D2" s="70" t="s">
        <v>338</v>
      </c>
      <c r="E2" s="70" t="s">
        <v>298</v>
      </c>
      <c r="F2" s="70" t="s">
        <v>339</v>
      </c>
      <c r="H2" s="168"/>
    </row>
    <row r="3" spans="1:8" ht="13.2">
      <c r="A3" s="69">
        <f>LEN(B3)</f>
        <v>1</v>
      </c>
      <c r="B3" s="180" t="s">
        <v>51</v>
      </c>
      <c r="C3" s="113" t="s">
        <v>52</v>
      </c>
      <c r="D3" s="76">
        <f>D4+D14+D47+D55+D61+D66</f>
        <v>6830000</v>
      </c>
      <c r="E3" s="76" t="e">
        <f t="shared" ref="E3:F3" si="0">E4+E14+E47+E55+E61+E66</f>
        <v>#VALUE!</v>
      </c>
      <c r="F3" s="76">
        <f t="shared" si="0"/>
        <v>6830000</v>
      </c>
      <c r="H3" s="168"/>
    </row>
    <row r="4" spans="1:8" ht="13.2">
      <c r="A4" s="69">
        <f t="shared" ref="A4:A54" si="1">LEN(B4)</f>
        <v>2</v>
      </c>
      <c r="B4" s="180" t="s">
        <v>53</v>
      </c>
      <c r="C4" s="113" t="s">
        <v>21</v>
      </c>
      <c r="D4" s="76">
        <f>+D5+D9+D11</f>
        <v>3700000</v>
      </c>
      <c r="E4" s="76">
        <f t="shared" ref="E4:F4" si="2">+E5+E9+E11</f>
        <v>3700000</v>
      </c>
      <c r="F4" s="76">
        <f t="shared" si="2"/>
        <v>3700000</v>
      </c>
    </row>
    <row r="5" spans="1:8" ht="12">
      <c r="A5" s="69">
        <f t="shared" si="1"/>
        <v>3</v>
      </c>
      <c r="B5" s="181" t="s">
        <v>54</v>
      </c>
      <c r="C5" s="114" t="s">
        <v>22</v>
      </c>
      <c r="D5" s="77">
        <f>D6+D7+D8</f>
        <v>3072000</v>
      </c>
      <c r="E5" s="77">
        <f t="shared" ref="E5:F5" si="3">E6+E7+E8</f>
        <v>3072000</v>
      </c>
      <c r="F5" s="77">
        <f t="shared" si="3"/>
        <v>3072000</v>
      </c>
    </row>
    <row r="6" spans="1:8">
      <c r="A6" s="69">
        <f t="shared" si="1"/>
        <v>4</v>
      </c>
      <c r="B6" s="182" t="s">
        <v>55</v>
      </c>
      <c r="C6" s="115" t="s">
        <v>43</v>
      </c>
      <c r="D6" s="78">
        <v>2872000</v>
      </c>
      <c r="E6" s="78">
        <v>2872000</v>
      </c>
      <c r="F6" s="78">
        <v>2872000</v>
      </c>
    </row>
    <row r="7" spans="1:8">
      <c r="A7" s="69">
        <f t="shared" si="1"/>
        <v>4</v>
      </c>
      <c r="B7" s="182" t="s">
        <v>56</v>
      </c>
      <c r="C7" s="115" t="s">
        <v>57</v>
      </c>
      <c r="D7" s="78"/>
      <c r="E7" s="78"/>
      <c r="F7" s="78"/>
    </row>
    <row r="8" spans="1:8">
      <c r="A8" s="69">
        <f t="shared" si="1"/>
        <v>4</v>
      </c>
      <c r="B8" s="182" t="s">
        <v>58</v>
      </c>
      <c r="C8" s="115" t="s">
        <v>59</v>
      </c>
      <c r="D8" s="78">
        <v>200000</v>
      </c>
      <c r="E8" s="78">
        <v>200000</v>
      </c>
      <c r="F8" s="78">
        <v>200000</v>
      </c>
    </row>
    <row r="9" spans="1:8" ht="12">
      <c r="A9" s="69">
        <f t="shared" si="1"/>
        <v>3</v>
      </c>
      <c r="B9" s="181">
        <v>312</v>
      </c>
      <c r="C9" s="114" t="s">
        <v>23</v>
      </c>
      <c r="D9" s="77">
        <f>D10</f>
        <v>100000</v>
      </c>
      <c r="E9" s="77">
        <f t="shared" ref="E9:F9" si="4">E10</f>
        <v>100000</v>
      </c>
      <c r="F9" s="77">
        <f t="shared" si="4"/>
        <v>100000</v>
      </c>
    </row>
    <row r="10" spans="1:8">
      <c r="A10" s="69">
        <f t="shared" si="1"/>
        <v>4</v>
      </c>
      <c r="B10" s="182" t="s">
        <v>60</v>
      </c>
      <c r="C10" s="115" t="s">
        <v>23</v>
      </c>
      <c r="D10" s="78">
        <v>100000</v>
      </c>
      <c r="E10" s="78">
        <v>100000</v>
      </c>
      <c r="F10" s="78">
        <v>100000</v>
      </c>
    </row>
    <row r="11" spans="1:8" ht="12">
      <c r="A11" s="69">
        <f t="shared" si="1"/>
        <v>3</v>
      </c>
      <c r="B11" s="181">
        <v>313</v>
      </c>
      <c r="C11" s="114" t="s">
        <v>24</v>
      </c>
      <c r="D11" s="77">
        <f>D12+D13</f>
        <v>528000</v>
      </c>
      <c r="E11" s="77">
        <f t="shared" ref="E11:F11" si="5">E12+E13</f>
        <v>528000</v>
      </c>
      <c r="F11" s="77">
        <f t="shared" si="5"/>
        <v>528000</v>
      </c>
    </row>
    <row r="12" spans="1:8">
      <c r="A12" s="69">
        <f t="shared" si="1"/>
        <v>4</v>
      </c>
      <c r="B12" s="182" t="s">
        <v>61</v>
      </c>
      <c r="C12" s="115" t="s">
        <v>44</v>
      </c>
      <c r="D12" s="78">
        <v>476000</v>
      </c>
      <c r="E12" s="78">
        <v>476000</v>
      </c>
      <c r="F12" s="78">
        <v>476000</v>
      </c>
    </row>
    <row r="13" spans="1:8">
      <c r="A13" s="69">
        <f t="shared" si="1"/>
        <v>4</v>
      </c>
      <c r="B13" s="182" t="s">
        <v>62</v>
      </c>
      <c r="C13" s="115" t="s">
        <v>45</v>
      </c>
      <c r="D13" s="78">
        <v>52000</v>
      </c>
      <c r="E13" s="78">
        <v>52000</v>
      </c>
      <c r="F13" s="78">
        <v>52000</v>
      </c>
    </row>
    <row r="14" spans="1:8" ht="13.2">
      <c r="A14" s="69">
        <f t="shared" si="1"/>
        <v>2</v>
      </c>
      <c r="B14" s="180" t="s">
        <v>63</v>
      </c>
      <c r="C14" s="113" t="s">
        <v>25</v>
      </c>
      <c r="D14" s="76">
        <f>D15+D20+D27+D37+D39</f>
        <v>3124000</v>
      </c>
      <c r="E14" s="76">
        <f t="shared" ref="E14:F14" si="6">E15+E20+E27+E37+E39</f>
        <v>3124000</v>
      </c>
      <c r="F14" s="76">
        <f t="shared" si="6"/>
        <v>3124000</v>
      </c>
    </row>
    <row r="15" spans="1:8" ht="12">
      <c r="A15" s="69">
        <f t="shared" si="1"/>
        <v>3</v>
      </c>
      <c r="B15" s="181" t="s">
        <v>64</v>
      </c>
      <c r="C15" s="114" t="s">
        <v>26</v>
      </c>
      <c r="D15" s="77">
        <f>SUM(D16:D19)</f>
        <v>159200</v>
      </c>
      <c r="E15" s="77">
        <f t="shared" ref="E15:F15" si="7">SUM(E16:E19)</f>
        <v>159200</v>
      </c>
      <c r="F15" s="77">
        <f t="shared" si="7"/>
        <v>159200</v>
      </c>
    </row>
    <row r="16" spans="1:8">
      <c r="A16" s="69">
        <f t="shared" si="1"/>
        <v>4</v>
      </c>
      <c r="B16" s="182" t="s">
        <v>65</v>
      </c>
      <c r="C16" s="115" t="s">
        <v>66</v>
      </c>
      <c r="D16" s="78">
        <v>50000</v>
      </c>
      <c r="E16" s="78">
        <v>50000</v>
      </c>
      <c r="F16" s="78">
        <v>50000</v>
      </c>
    </row>
    <row r="17" spans="1:6">
      <c r="A17" s="69">
        <f t="shared" si="1"/>
        <v>4</v>
      </c>
      <c r="B17" s="182" t="s">
        <v>67</v>
      </c>
      <c r="C17" s="115" t="s">
        <v>68</v>
      </c>
      <c r="D17" s="78">
        <v>95000</v>
      </c>
      <c r="E17" s="78">
        <v>95000</v>
      </c>
      <c r="F17" s="78">
        <v>95000</v>
      </c>
    </row>
    <row r="18" spans="1:6">
      <c r="A18" s="69">
        <f t="shared" si="1"/>
        <v>4</v>
      </c>
      <c r="B18" s="182" t="s">
        <v>69</v>
      </c>
      <c r="C18" s="115" t="s">
        <v>70</v>
      </c>
      <c r="D18" s="78">
        <v>8000</v>
      </c>
      <c r="E18" s="78">
        <v>8000</v>
      </c>
      <c r="F18" s="78">
        <v>8000</v>
      </c>
    </row>
    <row r="19" spans="1:6">
      <c r="A19" s="69">
        <f t="shared" si="1"/>
        <v>4</v>
      </c>
      <c r="B19" s="182" t="s">
        <v>71</v>
      </c>
      <c r="C19" s="115" t="s">
        <v>72</v>
      </c>
      <c r="D19" s="78">
        <v>6200</v>
      </c>
      <c r="E19" s="78">
        <v>6200</v>
      </c>
      <c r="F19" s="78">
        <v>6200</v>
      </c>
    </row>
    <row r="20" spans="1:6" ht="12">
      <c r="A20" s="69">
        <f t="shared" si="1"/>
        <v>3</v>
      </c>
      <c r="B20" s="181" t="s">
        <v>73</v>
      </c>
      <c r="C20" s="114" t="s">
        <v>27</v>
      </c>
      <c r="D20" s="77">
        <f>SUM(D21:D26)</f>
        <v>1865000</v>
      </c>
      <c r="E20" s="77">
        <f t="shared" ref="E20:F20" si="8">SUM(E21:E26)</f>
        <v>1865000</v>
      </c>
      <c r="F20" s="77">
        <f t="shared" si="8"/>
        <v>1865000</v>
      </c>
    </row>
    <row r="21" spans="1:6">
      <c r="A21" s="69">
        <f t="shared" si="1"/>
        <v>4</v>
      </c>
      <c r="B21" s="182" t="s">
        <v>74</v>
      </c>
      <c r="C21" s="115" t="s">
        <v>46</v>
      </c>
      <c r="D21" s="78">
        <v>174000</v>
      </c>
      <c r="E21" s="78">
        <v>174000</v>
      </c>
      <c r="F21" s="78">
        <v>174000</v>
      </c>
    </row>
    <row r="22" spans="1:6">
      <c r="A22" s="69">
        <f t="shared" si="1"/>
        <v>4</v>
      </c>
      <c r="B22" s="182" t="s">
        <v>75</v>
      </c>
      <c r="C22" s="115" t="s">
        <v>47</v>
      </c>
      <c r="D22" s="78">
        <v>1016000</v>
      </c>
      <c r="E22" s="78">
        <v>1016000</v>
      </c>
      <c r="F22" s="78">
        <v>1016000</v>
      </c>
    </row>
    <row r="23" spans="1:6">
      <c r="A23" s="69">
        <f t="shared" si="1"/>
        <v>4</v>
      </c>
      <c r="B23" s="182" t="s">
        <v>76</v>
      </c>
      <c r="C23" s="115" t="s">
        <v>77</v>
      </c>
      <c r="D23" s="78">
        <v>500000</v>
      </c>
      <c r="E23" s="78">
        <v>500000</v>
      </c>
      <c r="F23" s="78">
        <v>500000</v>
      </c>
    </row>
    <row r="24" spans="1:6">
      <c r="A24" s="69">
        <f t="shared" si="1"/>
        <v>4</v>
      </c>
      <c r="B24" s="182" t="s">
        <v>78</v>
      </c>
      <c r="C24" s="115" t="s">
        <v>79</v>
      </c>
      <c r="D24" s="78">
        <v>115000</v>
      </c>
      <c r="E24" s="78">
        <v>115000</v>
      </c>
      <c r="F24" s="78">
        <v>115000</v>
      </c>
    </row>
    <row r="25" spans="1:6">
      <c r="A25" s="69">
        <f t="shared" si="1"/>
        <v>4</v>
      </c>
      <c r="B25" s="182" t="s">
        <v>80</v>
      </c>
      <c r="C25" s="115" t="s">
        <v>81</v>
      </c>
      <c r="D25" s="78">
        <v>35000</v>
      </c>
      <c r="E25" s="78">
        <v>35000</v>
      </c>
      <c r="F25" s="78">
        <v>35000</v>
      </c>
    </row>
    <row r="26" spans="1:6">
      <c r="A26" s="69">
        <f t="shared" si="1"/>
        <v>4</v>
      </c>
      <c r="B26" s="182" t="s">
        <v>82</v>
      </c>
      <c r="C26" s="115" t="s">
        <v>83</v>
      </c>
      <c r="D26" s="78">
        <v>25000</v>
      </c>
      <c r="E26" s="78">
        <v>25000</v>
      </c>
      <c r="F26" s="78">
        <v>25000</v>
      </c>
    </row>
    <row r="27" spans="1:6" ht="12">
      <c r="A27" s="69">
        <f t="shared" si="1"/>
        <v>3</v>
      </c>
      <c r="B27" s="181" t="s">
        <v>84</v>
      </c>
      <c r="C27" s="114" t="s">
        <v>28</v>
      </c>
      <c r="D27" s="77">
        <f>SUM(D28:D36)</f>
        <v>998800</v>
      </c>
      <c r="E27" s="77">
        <f t="shared" ref="E27:F27" si="9">SUM(E28:E36)</f>
        <v>998800</v>
      </c>
      <c r="F27" s="77">
        <f t="shared" si="9"/>
        <v>998800</v>
      </c>
    </row>
    <row r="28" spans="1:6">
      <c r="A28" s="69">
        <f t="shared" si="1"/>
        <v>4</v>
      </c>
      <c r="B28" s="182" t="s">
        <v>85</v>
      </c>
      <c r="C28" s="115" t="s">
        <v>86</v>
      </c>
      <c r="D28" s="78">
        <v>72000</v>
      </c>
      <c r="E28" s="78">
        <v>72000</v>
      </c>
      <c r="F28" s="78">
        <v>72000</v>
      </c>
    </row>
    <row r="29" spans="1:6">
      <c r="A29" s="69">
        <f t="shared" si="1"/>
        <v>4</v>
      </c>
      <c r="B29" s="182" t="s">
        <v>87</v>
      </c>
      <c r="C29" s="115" t="s">
        <v>50</v>
      </c>
      <c r="D29" s="78">
        <v>464000</v>
      </c>
      <c r="E29" s="78">
        <v>464000</v>
      </c>
      <c r="F29" s="78">
        <v>464000</v>
      </c>
    </row>
    <row r="30" spans="1:6">
      <c r="A30" s="69">
        <f t="shared" si="1"/>
        <v>4</v>
      </c>
      <c r="B30" s="182" t="s">
        <v>88</v>
      </c>
      <c r="C30" s="115" t="s">
        <v>89</v>
      </c>
      <c r="D30" s="78">
        <v>32500</v>
      </c>
      <c r="E30" s="78">
        <v>32500</v>
      </c>
      <c r="F30" s="78">
        <v>32500</v>
      </c>
    </row>
    <row r="31" spans="1:6">
      <c r="A31" s="69">
        <f t="shared" si="1"/>
        <v>4</v>
      </c>
      <c r="B31" s="182" t="s">
        <v>90</v>
      </c>
      <c r="C31" s="115" t="s">
        <v>91</v>
      </c>
      <c r="D31" s="78">
        <v>284000</v>
      </c>
      <c r="E31" s="78">
        <v>284000</v>
      </c>
      <c r="F31" s="78">
        <v>284000</v>
      </c>
    </row>
    <row r="32" spans="1:6">
      <c r="A32" s="69">
        <f t="shared" si="1"/>
        <v>4</v>
      </c>
      <c r="B32" s="182" t="s">
        <v>92</v>
      </c>
      <c r="C32" s="115" t="s">
        <v>93</v>
      </c>
      <c r="D32" s="78">
        <v>13000</v>
      </c>
      <c r="E32" s="78">
        <v>13000</v>
      </c>
      <c r="F32" s="78">
        <v>13000</v>
      </c>
    </row>
    <row r="33" spans="1:6">
      <c r="A33" s="69">
        <f t="shared" si="1"/>
        <v>4</v>
      </c>
      <c r="B33" s="182" t="s">
        <v>94</v>
      </c>
      <c r="C33" s="115" t="s">
        <v>95</v>
      </c>
      <c r="D33" s="78">
        <v>28000</v>
      </c>
      <c r="E33" s="78">
        <v>28000</v>
      </c>
      <c r="F33" s="78">
        <v>28000</v>
      </c>
    </row>
    <row r="34" spans="1:6">
      <c r="A34" s="69">
        <f t="shared" si="1"/>
        <v>4</v>
      </c>
      <c r="B34" s="182" t="s">
        <v>96</v>
      </c>
      <c r="C34" s="115" t="s">
        <v>97</v>
      </c>
      <c r="D34" s="78">
        <v>30000</v>
      </c>
      <c r="E34" s="78">
        <v>30000</v>
      </c>
      <c r="F34" s="78">
        <v>30000</v>
      </c>
    </row>
    <row r="35" spans="1:6">
      <c r="A35" s="69">
        <f t="shared" si="1"/>
        <v>4</v>
      </c>
      <c r="B35" s="182" t="s">
        <v>98</v>
      </c>
      <c r="C35" s="115" t="s">
        <v>99</v>
      </c>
      <c r="D35" s="78">
        <v>40000</v>
      </c>
      <c r="E35" s="78">
        <v>40000</v>
      </c>
      <c r="F35" s="78">
        <v>40000</v>
      </c>
    </row>
    <row r="36" spans="1:6">
      <c r="A36" s="69">
        <f t="shared" si="1"/>
        <v>4</v>
      </c>
      <c r="B36" s="182" t="s">
        <v>100</v>
      </c>
      <c r="C36" s="115" t="s">
        <v>101</v>
      </c>
      <c r="D36" s="78">
        <v>35300</v>
      </c>
      <c r="E36" s="78">
        <v>35300</v>
      </c>
      <c r="F36" s="78">
        <v>35300</v>
      </c>
    </row>
    <row r="37" spans="1:6" ht="12">
      <c r="A37" s="69">
        <f t="shared" si="1"/>
        <v>3</v>
      </c>
      <c r="B37" s="181" t="s">
        <v>102</v>
      </c>
      <c r="C37" s="114" t="s">
        <v>103</v>
      </c>
      <c r="D37" s="77">
        <f>D38</f>
        <v>0</v>
      </c>
      <c r="E37" s="77">
        <f t="shared" ref="E37:F37" si="10">E38</f>
        <v>0</v>
      </c>
      <c r="F37" s="77">
        <f t="shared" si="10"/>
        <v>0</v>
      </c>
    </row>
    <row r="38" spans="1:6">
      <c r="A38" s="69">
        <f t="shared" si="1"/>
        <v>4</v>
      </c>
      <c r="B38" s="182" t="s">
        <v>104</v>
      </c>
      <c r="C38" s="115" t="s">
        <v>103</v>
      </c>
      <c r="D38" s="78"/>
      <c r="E38" s="78"/>
      <c r="F38" s="78"/>
    </row>
    <row r="39" spans="1:6" ht="12">
      <c r="A39" s="69">
        <f t="shared" si="1"/>
        <v>3</v>
      </c>
      <c r="B39" s="181" t="s">
        <v>105</v>
      </c>
      <c r="C39" s="114" t="s">
        <v>29</v>
      </c>
      <c r="D39" s="77">
        <f>SUM(D40:D46)</f>
        <v>101000</v>
      </c>
      <c r="E39" s="77">
        <f t="shared" ref="E39:F39" si="11">SUM(E40:E46)</f>
        <v>101000</v>
      </c>
      <c r="F39" s="77">
        <f t="shared" si="11"/>
        <v>101000</v>
      </c>
    </row>
    <row r="40" spans="1:6">
      <c r="A40" s="69">
        <f t="shared" si="1"/>
        <v>4</v>
      </c>
      <c r="B40" s="182" t="s">
        <v>106</v>
      </c>
      <c r="C40" s="115" t="s">
        <v>107</v>
      </c>
      <c r="D40" s="78">
        <v>5000</v>
      </c>
      <c r="E40" s="78">
        <v>5000</v>
      </c>
      <c r="F40" s="78">
        <v>5000</v>
      </c>
    </row>
    <row r="41" spans="1:6">
      <c r="A41" s="69">
        <f t="shared" si="1"/>
        <v>4</v>
      </c>
      <c r="B41" s="182" t="s">
        <v>108</v>
      </c>
      <c r="C41" s="115" t="s">
        <v>109</v>
      </c>
      <c r="D41" s="78">
        <v>13000</v>
      </c>
      <c r="E41" s="78">
        <v>13000</v>
      </c>
      <c r="F41" s="78">
        <v>13000</v>
      </c>
    </row>
    <row r="42" spans="1:6">
      <c r="A42" s="69">
        <f t="shared" si="1"/>
        <v>4</v>
      </c>
      <c r="B42" s="182" t="s">
        <v>110</v>
      </c>
      <c r="C42" s="115" t="s">
        <v>111</v>
      </c>
      <c r="D42" s="78">
        <v>15000</v>
      </c>
      <c r="E42" s="78">
        <v>15000</v>
      </c>
      <c r="F42" s="78">
        <v>15000</v>
      </c>
    </row>
    <row r="43" spans="1:6">
      <c r="A43" s="69">
        <f t="shared" si="1"/>
        <v>4</v>
      </c>
      <c r="B43" s="182" t="s">
        <v>112</v>
      </c>
      <c r="C43" s="115" t="s">
        <v>113</v>
      </c>
      <c r="D43" s="78">
        <v>2000</v>
      </c>
      <c r="E43" s="78">
        <v>2000</v>
      </c>
      <c r="F43" s="78">
        <v>2000</v>
      </c>
    </row>
    <row r="44" spans="1:6">
      <c r="A44" s="69">
        <f t="shared" si="1"/>
        <v>4</v>
      </c>
      <c r="B44" s="182" t="s">
        <v>114</v>
      </c>
      <c r="C44" s="115" t="s">
        <v>115</v>
      </c>
      <c r="D44" s="78">
        <v>16000</v>
      </c>
      <c r="E44" s="78">
        <v>16000</v>
      </c>
      <c r="F44" s="78">
        <v>16000</v>
      </c>
    </row>
    <row r="45" spans="1:6">
      <c r="A45" s="69">
        <f t="shared" si="1"/>
        <v>4</v>
      </c>
      <c r="B45" s="182" t="s">
        <v>116</v>
      </c>
      <c r="C45" s="115" t="s">
        <v>117</v>
      </c>
      <c r="D45" s="78">
        <v>0</v>
      </c>
      <c r="E45" s="78">
        <v>0</v>
      </c>
      <c r="F45" s="78">
        <v>0</v>
      </c>
    </row>
    <row r="46" spans="1:6">
      <c r="A46" s="69">
        <f t="shared" si="1"/>
        <v>4</v>
      </c>
      <c r="B46" s="182" t="s">
        <v>118</v>
      </c>
      <c r="C46" s="115" t="s">
        <v>29</v>
      </c>
      <c r="D46" s="78">
        <v>50000</v>
      </c>
      <c r="E46" s="78">
        <v>50000</v>
      </c>
      <c r="F46" s="78">
        <v>50000</v>
      </c>
    </row>
    <row r="47" spans="1:6" ht="13.2">
      <c r="A47" s="69">
        <f t="shared" si="1"/>
        <v>2</v>
      </c>
      <c r="B47" s="180" t="s">
        <v>119</v>
      </c>
      <c r="C47" s="113" t="s">
        <v>120</v>
      </c>
      <c r="D47" s="76">
        <f>D48+D50</f>
        <v>6000</v>
      </c>
      <c r="E47" s="76">
        <f t="shared" ref="E47:F47" si="12">E48+E50</f>
        <v>6000</v>
      </c>
      <c r="F47" s="76">
        <f t="shared" si="12"/>
        <v>6000</v>
      </c>
    </row>
    <row r="48" spans="1:6" ht="12">
      <c r="A48" s="69">
        <f t="shared" si="1"/>
        <v>3</v>
      </c>
      <c r="B48" s="181" t="s">
        <v>121</v>
      </c>
      <c r="C48" s="114" t="s">
        <v>122</v>
      </c>
      <c r="D48" s="77">
        <f>SUM(D49)</f>
        <v>0</v>
      </c>
      <c r="E48" s="77">
        <f t="shared" ref="E48:F48" si="13">SUM(E49)</f>
        <v>0</v>
      </c>
      <c r="F48" s="77">
        <f t="shared" si="13"/>
        <v>0</v>
      </c>
    </row>
    <row r="49" spans="1:6" ht="20.399999999999999">
      <c r="A49" s="69">
        <f t="shared" si="1"/>
        <v>4</v>
      </c>
      <c r="B49" s="182" t="s">
        <v>123</v>
      </c>
      <c r="C49" s="115" t="s">
        <v>124</v>
      </c>
      <c r="D49" s="78"/>
      <c r="E49" s="78"/>
      <c r="F49" s="78"/>
    </row>
    <row r="50" spans="1:6" ht="12">
      <c r="A50" s="69">
        <f t="shared" si="1"/>
        <v>3</v>
      </c>
      <c r="B50" s="181" t="s">
        <v>125</v>
      </c>
      <c r="C50" s="114" t="s">
        <v>30</v>
      </c>
      <c r="D50" s="77">
        <f>SUM(D51:D54)</f>
        <v>6000</v>
      </c>
      <c r="E50" s="77">
        <f t="shared" ref="E50:F50" si="14">SUM(E51:E54)</f>
        <v>6000</v>
      </c>
      <c r="F50" s="77">
        <f t="shared" si="14"/>
        <v>6000</v>
      </c>
    </row>
    <row r="51" spans="1:6">
      <c r="A51" s="69">
        <f t="shared" si="1"/>
        <v>4</v>
      </c>
      <c r="B51" s="182" t="s">
        <v>126</v>
      </c>
      <c r="C51" s="115" t="s">
        <v>127</v>
      </c>
      <c r="D51" s="78">
        <v>6000</v>
      </c>
      <c r="E51" s="78">
        <v>6000</v>
      </c>
      <c r="F51" s="78">
        <v>6000</v>
      </c>
    </row>
    <row r="52" spans="1:6">
      <c r="A52" s="69">
        <f t="shared" si="1"/>
        <v>4</v>
      </c>
      <c r="B52" s="182" t="s">
        <v>128</v>
      </c>
      <c r="C52" s="115" t="s">
        <v>129</v>
      </c>
      <c r="D52" s="78"/>
      <c r="E52" s="78"/>
      <c r="F52" s="78"/>
    </row>
    <row r="53" spans="1:6">
      <c r="A53" s="69">
        <f t="shared" si="1"/>
        <v>4</v>
      </c>
      <c r="B53" s="182" t="s">
        <v>130</v>
      </c>
      <c r="C53" s="115" t="s">
        <v>131</v>
      </c>
      <c r="D53" s="78"/>
      <c r="E53" s="78"/>
      <c r="F53" s="78"/>
    </row>
    <row r="54" spans="1:6">
      <c r="A54" s="69">
        <f t="shared" si="1"/>
        <v>4</v>
      </c>
      <c r="B54" s="182" t="s">
        <v>132</v>
      </c>
      <c r="C54" s="115" t="s">
        <v>133</v>
      </c>
      <c r="D54" s="78"/>
      <c r="E54" s="78"/>
      <c r="F54" s="78"/>
    </row>
    <row r="55" spans="1:6" s="117" customFormat="1" ht="13.2">
      <c r="B55" s="180">
        <v>36</v>
      </c>
      <c r="C55" s="113" t="s">
        <v>331</v>
      </c>
      <c r="D55" s="76">
        <f>D56</f>
        <v>0</v>
      </c>
      <c r="E55" s="76">
        <f t="shared" ref="E55:F55" si="15">E56</f>
        <v>0</v>
      </c>
      <c r="F55" s="76">
        <f t="shared" si="15"/>
        <v>0</v>
      </c>
    </row>
    <row r="56" spans="1:6" s="117" customFormat="1" ht="12">
      <c r="B56" s="181" t="s">
        <v>325</v>
      </c>
      <c r="C56" s="114" t="s">
        <v>316</v>
      </c>
      <c r="D56" s="77">
        <f>D57+D58+D59+D60</f>
        <v>0</v>
      </c>
      <c r="E56" s="77">
        <f>E57+E58+E59+E60</f>
        <v>0</v>
      </c>
      <c r="F56" s="77">
        <f>F57+F58+F59+F60</f>
        <v>0</v>
      </c>
    </row>
    <row r="57" spans="1:6" s="117" customFormat="1">
      <c r="B57" s="182" t="s">
        <v>326</v>
      </c>
      <c r="C57" s="115" t="s">
        <v>317</v>
      </c>
      <c r="D57" s="78">
        <v>0</v>
      </c>
      <c r="E57" s="78">
        <v>0</v>
      </c>
      <c r="F57" s="78">
        <v>0</v>
      </c>
    </row>
    <row r="58" spans="1:6" s="117" customFormat="1">
      <c r="B58" s="182" t="s">
        <v>327</v>
      </c>
      <c r="C58" s="115" t="s">
        <v>318</v>
      </c>
      <c r="D58" s="78">
        <v>0</v>
      </c>
      <c r="E58" s="78">
        <v>0</v>
      </c>
      <c r="F58" s="78">
        <v>0</v>
      </c>
    </row>
    <row r="59" spans="1:6" s="117" customFormat="1" ht="20.399999999999999">
      <c r="B59" s="182" t="s">
        <v>328</v>
      </c>
      <c r="C59" s="115" t="s">
        <v>319</v>
      </c>
      <c r="D59" s="78">
        <v>0</v>
      </c>
      <c r="E59" s="78">
        <v>0</v>
      </c>
      <c r="F59" s="78">
        <v>0</v>
      </c>
    </row>
    <row r="60" spans="1:6" s="117" customFormat="1" ht="24" customHeight="1">
      <c r="B60" s="182" t="s">
        <v>329</v>
      </c>
      <c r="C60" s="115" t="s">
        <v>320</v>
      </c>
      <c r="D60" s="78">
        <v>0</v>
      </c>
      <c r="E60" s="78">
        <v>0</v>
      </c>
      <c r="F60" s="78">
        <v>0</v>
      </c>
    </row>
    <row r="61" spans="1:6" ht="26.4">
      <c r="A61" s="69">
        <f t="shared" ref="A61:A81" si="16">LEN(B70)</f>
        <v>1</v>
      </c>
      <c r="B61" s="180" t="s">
        <v>134</v>
      </c>
      <c r="C61" s="113" t="s">
        <v>135</v>
      </c>
      <c r="D61" s="76">
        <f>D62</f>
        <v>0</v>
      </c>
      <c r="E61" s="76" t="str">
        <f t="shared" ref="E61:F61" si="17">E62</f>
        <v xml:space="preserve"> </v>
      </c>
      <c r="F61" s="76">
        <f t="shared" si="17"/>
        <v>0</v>
      </c>
    </row>
    <row r="62" spans="1:6" ht="13.2">
      <c r="A62" s="69">
        <f t="shared" si="16"/>
        <v>2</v>
      </c>
      <c r="B62" s="181" t="s">
        <v>136</v>
      </c>
      <c r="C62" s="114" t="s">
        <v>137</v>
      </c>
      <c r="D62" s="76">
        <f>D63+D65</f>
        <v>0</v>
      </c>
      <c r="E62" s="76" t="s">
        <v>539</v>
      </c>
      <c r="F62" s="76">
        <f t="shared" ref="F62" si="18">F63+F65</f>
        <v>0</v>
      </c>
    </row>
    <row r="63" spans="1:6">
      <c r="A63" s="69">
        <f t="shared" si="16"/>
        <v>3</v>
      </c>
      <c r="B63" s="182" t="s">
        <v>138</v>
      </c>
      <c r="C63" s="115" t="s">
        <v>139</v>
      </c>
      <c r="D63" s="77">
        <f>D64</f>
        <v>0</v>
      </c>
      <c r="E63" s="77">
        <f t="shared" ref="E63:F63" si="19">E64</f>
        <v>0</v>
      </c>
      <c r="F63" s="77">
        <f t="shared" si="19"/>
        <v>0</v>
      </c>
    </row>
    <row r="64" spans="1:6">
      <c r="A64" s="69">
        <f t="shared" si="16"/>
        <v>4</v>
      </c>
      <c r="B64" s="182" t="s">
        <v>140</v>
      </c>
      <c r="C64" s="115" t="s">
        <v>141</v>
      </c>
      <c r="D64" s="78"/>
      <c r="E64" s="78"/>
      <c r="F64" s="78"/>
    </row>
    <row r="65" spans="1:6">
      <c r="A65" s="69">
        <f t="shared" si="16"/>
        <v>3</v>
      </c>
      <c r="B65" s="182">
        <v>3723</v>
      </c>
      <c r="C65" s="115" t="s">
        <v>324</v>
      </c>
      <c r="D65" s="77">
        <f>D66+D67</f>
        <v>0</v>
      </c>
      <c r="E65" s="77">
        <v>0</v>
      </c>
      <c r="F65" s="77">
        <v>0</v>
      </c>
    </row>
    <row r="66" spans="1:6" ht="13.2">
      <c r="A66" s="69">
        <f t="shared" si="16"/>
        <v>4</v>
      </c>
      <c r="B66" s="180" t="s">
        <v>142</v>
      </c>
      <c r="C66" s="113" t="s">
        <v>143</v>
      </c>
      <c r="D66" s="76">
        <f>D67</f>
        <v>0</v>
      </c>
      <c r="E66" s="76">
        <f t="shared" ref="E66:F66" si="20">E67</f>
        <v>0</v>
      </c>
      <c r="F66" s="76">
        <f t="shared" si="20"/>
        <v>0</v>
      </c>
    </row>
    <row r="67" spans="1:6" ht="12">
      <c r="A67" s="69">
        <f t="shared" si="16"/>
        <v>4</v>
      </c>
      <c r="B67" s="181">
        <v>383</v>
      </c>
      <c r="C67" s="114" t="s">
        <v>144</v>
      </c>
      <c r="D67" s="78">
        <f>D68+D69</f>
        <v>0</v>
      </c>
      <c r="E67" s="78">
        <v>0</v>
      </c>
      <c r="F67" s="78">
        <v>0</v>
      </c>
    </row>
    <row r="68" spans="1:6">
      <c r="A68" s="69">
        <f t="shared" si="16"/>
        <v>2</v>
      </c>
      <c r="B68" s="182">
        <v>3831</v>
      </c>
      <c r="C68" s="115" t="s">
        <v>145</v>
      </c>
      <c r="D68" s="77">
        <v>0</v>
      </c>
      <c r="E68" s="77">
        <v>0</v>
      </c>
      <c r="F68" s="77">
        <v>0</v>
      </c>
    </row>
    <row r="69" spans="1:6">
      <c r="A69" s="69">
        <f t="shared" si="16"/>
        <v>3</v>
      </c>
      <c r="B69" s="182">
        <v>3834</v>
      </c>
      <c r="C69" s="115" t="s">
        <v>146</v>
      </c>
      <c r="D69" s="77">
        <v>0</v>
      </c>
      <c r="E69" s="77">
        <v>0</v>
      </c>
      <c r="F69" s="77">
        <v>0</v>
      </c>
    </row>
    <row r="70" spans="1:6" ht="13.2">
      <c r="A70" s="69">
        <f t="shared" si="16"/>
        <v>4</v>
      </c>
      <c r="B70" s="180" t="s">
        <v>147</v>
      </c>
      <c r="C70" s="113" t="s">
        <v>32</v>
      </c>
      <c r="D70" s="76">
        <f>D71+D77+D100+D103+D106</f>
        <v>58000</v>
      </c>
      <c r="E70" s="76">
        <f t="shared" ref="E70:F70" si="21">E71+E77+E100+E103+E106</f>
        <v>58000</v>
      </c>
      <c r="F70" s="76">
        <f t="shared" si="21"/>
        <v>58000</v>
      </c>
    </row>
    <row r="71" spans="1:6" ht="13.2">
      <c r="A71" s="69">
        <f t="shared" si="16"/>
        <v>3</v>
      </c>
      <c r="B71" s="180" t="s">
        <v>148</v>
      </c>
      <c r="C71" s="113" t="s">
        <v>149</v>
      </c>
      <c r="D71" s="77">
        <f>D72+D74</f>
        <v>0</v>
      </c>
      <c r="E71" s="77">
        <f t="shared" ref="E71:F71" si="22">E72+E74</f>
        <v>0</v>
      </c>
      <c r="F71" s="77">
        <f t="shared" si="22"/>
        <v>0</v>
      </c>
    </row>
    <row r="72" spans="1:6" ht="12">
      <c r="A72" s="69">
        <f t="shared" si="16"/>
        <v>4</v>
      </c>
      <c r="B72" s="181" t="s">
        <v>150</v>
      </c>
      <c r="C72" s="114" t="s">
        <v>33</v>
      </c>
      <c r="D72" s="78">
        <f>D73</f>
        <v>0</v>
      </c>
      <c r="E72" s="78">
        <f t="shared" ref="E72:F72" si="23">E73</f>
        <v>0</v>
      </c>
      <c r="F72" s="78">
        <f t="shared" si="23"/>
        <v>0</v>
      </c>
    </row>
    <row r="73" spans="1:6">
      <c r="A73" s="69">
        <f t="shared" si="16"/>
        <v>4</v>
      </c>
      <c r="B73" s="182" t="s">
        <v>151</v>
      </c>
      <c r="C73" s="115" t="s">
        <v>152</v>
      </c>
      <c r="D73" s="78"/>
      <c r="E73" s="78"/>
      <c r="F73" s="78"/>
    </row>
    <row r="74" spans="1:6" ht="12">
      <c r="A74" s="69">
        <f t="shared" si="16"/>
        <v>4</v>
      </c>
      <c r="B74" s="181" t="s">
        <v>153</v>
      </c>
      <c r="C74" s="114" t="s">
        <v>154</v>
      </c>
      <c r="D74" s="78">
        <f>D75+D76</f>
        <v>0</v>
      </c>
      <c r="E74" s="78">
        <f t="shared" ref="E74:F74" si="24">E75+E76</f>
        <v>0</v>
      </c>
      <c r="F74" s="78">
        <f t="shared" si="24"/>
        <v>0</v>
      </c>
    </row>
    <row r="75" spans="1:6">
      <c r="A75" s="69">
        <f t="shared" si="16"/>
        <v>4</v>
      </c>
      <c r="B75" s="182" t="s">
        <v>155</v>
      </c>
      <c r="C75" s="115" t="s">
        <v>156</v>
      </c>
      <c r="D75" s="78"/>
      <c r="E75" s="78"/>
      <c r="F75" s="78"/>
    </row>
    <row r="76" spans="1:6">
      <c r="A76" s="69">
        <f t="shared" si="16"/>
        <v>4</v>
      </c>
      <c r="B76" s="182" t="s">
        <v>157</v>
      </c>
      <c r="C76" s="115" t="s">
        <v>158</v>
      </c>
      <c r="D76" s="78"/>
      <c r="E76" s="78"/>
      <c r="F76" s="78"/>
    </row>
    <row r="77" spans="1:6" ht="13.2">
      <c r="A77" s="69">
        <f t="shared" si="16"/>
        <v>4</v>
      </c>
      <c r="B77" s="180" t="s">
        <v>159</v>
      </c>
      <c r="C77" s="113" t="s">
        <v>160</v>
      </c>
      <c r="D77" s="77">
        <f>D78+D80+D88+D90+D94+D96</f>
        <v>58000</v>
      </c>
      <c r="E77" s="77">
        <f t="shared" ref="E77:F77" si="25">E78+E80+E88+E90+E94+E96</f>
        <v>58000</v>
      </c>
      <c r="F77" s="77">
        <f t="shared" si="25"/>
        <v>58000</v>
      </c>
    </row>
    <row r="78" spans="1:6" ht="12">
      <c r="A78" s="69">
        <f t="shared" si="16"/>
        <v>4</v>
      </c>
      <c r="B78" s="181" t="s">
        <v>161</v>
      </c>
      <c r="C78" s="114" t="s">
        <v>162</v>
      </c>
      <c r="D78" s="78">
        <f>D79</f>
        <v>0</v>
      </c>
      <c r="E78" s="78">
        <f t="shared" ref="E78:F78" si="26">E79</f>
        <v>0</v>
      </c>
      <c r="F78" s="78">
        <f t="shared" si="26"/>
        <v>0</v>
      </c>
    </row>
    <row r="79" spans="1:6">
      <c r="A79" s="69">
        <f t="shared" si="16"/>
        <v>3</v>
      </c>
      <c r="B79" s="182" t="s">
        <v>163</v>
      </c>
      <c r="C79" s="115" t="s">
        <v>164</v>
      </c>
      <c r="D79" s="77"/>
      <c r="E79" s="77"/>
      <c r="F79" s="77"/>
    </row>
    <row r="80" spans="1:6" ht="12">
      <c r="A80" s="69">
        <f t="shared" si="16"/>
        <v>4</v>
      </c>
      <c r="B80" s="181" t="s">
        <v>165</v>
      </c>
      <c r="C80" s="114" t="s">
        <v>31</v>
      </c>
      <c r="D80" s="77">
        <f>D81+D82+D83+D84+D85+D86+D87</f>
        <v>55000</v>
      </c>
      <c r="E80" s="77">
        <f t="shared" ref="E80:F80" si="27">E81+E82+E83+E84+E85+E86+E87</f>
        <v>55000</v>
      </c>
      <c r="F80" s="77">
        <f t="shared" si="27"/>
        <v>55000</v>
      </c>
    </row>
    <row r="81" spans="1:6">
      <c r="A81" s="69">
        <f t="shared" si="16"/>
        <v>3</v>
      </c>
      <c r="B81" s="182" t="s">
        <v>166</v>
      </c>
      <c r="C81" s="115" t="s">
        <v>167</v>
      </c>
      <c r="D81" s="78">
        <v>5000</v>
      </c>
      <c r="E81" s="78">
        <v>5000</v>
      </c>
      <c r="F81" s="78">
        <v>5000</v>
      </c>
    </row>
    <row r="82" spans="1:6">
      <c r="A82" s="69">
        <f t="shared" ref="A82:A90" si="28">LEN(B92)</f>
        <v>4</v>
      </c>
      <c r="B82" s="182" t="s">
        <v>168</v>
      </c>
      <c r="C82" s="115" t="s">
        <v>169</v>
      </c>
      <c r="D82" s="78">
        <v>5000</v>
      </c>
      <c r="E82" s="78">
        <v>5000</v>
      </c>
      <c r="F82" s="78">
        <v>5000</v>
      </c>
    </row>
    <row r="83" spans="1:6">
      <c r="A83" s="69">
        <f t="shared" si="28"/>
        <v>4</v>
      </c>
      <c r="B83" s="182" t="s">
        <v>170</v>
      </c>
      <c r="C83" s="115" t="s">
        <v>171</v>
      </c>
      <c r="D83" s="78">
        <v>5000</v>
      </c>
      <c r="E83" s="78">
        <v>5000</v>
      </c>
      <c r="F83" s="78">
        <v>5000</v>
      </c>
    </row>
    <row r="84" spans="1:6">
      <c r="A84" s="69">
        <f t="shared" si="28"/>
        <v>3</v>
      </c>
      <c r="B84" s="182" t="s">
        <v>172</v>
      </c>
      <c r="C84" s="115" t="s">
        <v>173</v>
      </c>
      <c r="D84" s="78">
        <v>2000</v>
      </c>
      <c r="E84" s="78">
        <v>2000</v>
      </c>
      <c r="F84" s="78">
        <v>2000</v>
      </c>
    </row>
    <row r="85" spans="1:6">
      <c r="A85" s="69">
        <f t="shared" si="28"/>
        <v>4</v>
      </c>
      <c r="B85" s="182" t="s">
        <v>174</v>
      </c>
      <c r="C85" s="115" t="s">
        <v>175</v>
      </c>
      <c r="D85" s="78">
        <v>5000</v>
      </c>
      <c r="E85" s="78">
        <v>5000</v>
      </c>
      <c r="F85" s="78">
        <v>5000</v>
      </c>
    </row>
    <row r="86" spans="1:6">
      <c r="A86" s="69">
        <f t="shared" si="28"/>
        <v>3</v>
      </c>
      <c r="B86" s="182" t="s">
        <v>176</v>
      </c>
      <c r="C86" s="115" t="s">
        <v>177</v>
      </c>
      <c r="D86" s="78">
        <v>3000</v>
      </c>
      <c r="E86" s="78">
        <v>3000</v>
      </c>
      <c r="F86" s="78">
        <v>3000</v>
      </c>
    </row>
    <row r="87" spans="1:6">
      <c r="A87" s="69">
        <f t="shared" si="28"/>
        <v>4</v>
      </c>
      <c r="B87" s="182" t="s">
        <v>178</v>
      </c>
      <c r="C87" s="115" t="s">
        <v>48</v>
      </c>
      <c r="D87" s="78">
        <v>30000</v>
      </c>
      <c r="E87" s="78">
        <v>30000</v>
      </c>
      <c r="F87" s="78">
        <v>30000</v>
      </c>
    </row>
    <row r="88" spans="1:6" ht="12">
      <c r="A88" s="69">
        <f t="shared" si="28"/>
        <v>4</v>
      </c>
      <c r="B88" s="181" t="s">
        <v>179</v>
      </c>
      <c r="C88" s="114" t="s">
        <v>180</v>
      </c>
      <c r="D88" s="78">
        <f>D89</f>
        <v>0</v>
      </c>
      <c r="E88" s="78">
        <f t="shared" ref="E88:F88" si="29">E89</f>
        <v>0</v>
      </c>
      <c r="F88" s="78">
        <f t="shared" si="29"/>
        <v>0</v>
      </c>
    </row>
    <row r="89" spans="1:6">
      <c r="A89" s="69">
        <f t="shared" si="28"/>
        <v>4</v>
      </c>
      <c r="B89" s="182" t="s">
        <v>181</v>
      </c>
      <c r="C89" s="115" t="s">
        <v>182</v>
      </c>
      <c r="D89" s="78"/>
      <c r="E89" s="78"/>
      <c r="F89" s="78"/>
    </row>
    <row r="90" spans="1:6" ht="13.2">
      <c r="A90" s="69">
        <f t="shared" si="28"/>
        <v>2</v>
      </c>
      <c r="B90" s="181" t="s">
        <v>183</v>
      </c>
      <c r="C90" s="114" t="s">
        <v>34</v>
      </c>
      <c r="D90" s="76">
        <f>D91+D92+D93</f>
        <v>3000</v>
      </c>
      <c r="E90" s="76">
        <f t="shared" ref="E90:F90" si="30">E91+E92+E93</f>
        <v>3000</v>
      </c>
      <c r="F90" s="76">
        <f t="shared" si="30"/>
        <v>3000</v>
      </c>
    </row>
    <row r="91" spans="1:6" s="166" customFormat="1">
      <c r="B91" s="182">
        <v>4241</v>
      </c>
      <c r="C91" s="115" t="s">
        <v>350</v>
      </c>
      <c r="D91" s="78">
        <v>3000</v>
      </c>
      <c r="E91" s="78">
        <v>3000</v>
      </c>
      <c r="F91" s="78">
        <v>3000</v>
      </c>
    </row>
    <row r="92" spans="1:6">
      <c r="A92" s="69">
        <f t="shared" ref="A92:A108" si="31">LEN(B101)</f>
        <v>3</v>
      </c>
      <c r="B92" s="182" t="s">
        <v>184</v>
      </c>
      <c r="C92" s="115" t="s">
        <v>185</v>
      </c>
      <c r="D92" s="77"/>
      <c r="E92" s="77"/>
      <c r="F92" s="77"/>
    </row>
    <row r="93" spans="1:6">
      <c r="A93" s="69">
        <f t="shared" si="31"/>
        <v>4</v>
      </c>
      <c r="B93" s="182" t="s">
        <v>186</v>
      </c>
      <c r="C93" s="115" t="s">
        <v>187</v>
      </c>
      <c r="D93" s="78"/>
      <c r="E93" s="78"/>
      <c r="F93" s="78"/>
    </row>
    <row r="94" spans="1:6" ht="13.2">
      <c r="A94" s="69">
        <f t="shared" si="31"/>
        <v>2</v>
      </c>
      <c r="B94" s="181">
        <v>425</v>
      </c>
      <c r="C94" s="114" t="s">
        <v>188</v>
      </c>
      <c r="D94" s="76">
        <f>D95</f>
        <v>0</v>
      </c>
      <c r="E94" s="76">
        <f t="shared" ref="E94:F94" si="32">E95</f>
        <v>0</v>
      </c>
      <c r="F94" s="76">
        <f t="shared" si="32"/>
        <v>0</v>
      </c>
    </row>
    <row r="95" spans="1:6">
      <c r="A95" s="69">
        <f t="shared" si="31"/>
        <v>3</v>
      </c>
      <c r="B95" s="182" t="s">
        <v>189</v>
      </c>
      <c r="C95" s="115" t="s">
        <v>190</v>
      </c>
      <c r="D95" s="77">
        <v>0</v>
      </c>
      <c r="E95" s="77">
        <v>0</v>
      </c>
      <c r="F95" s="77">
        <v>0</v>
      </c>
    </row>
    <row r="96" spans="1:6" ht="13.2">
      <c r="A96" s="69">
        <f t="shared" si="31"/>
        <v>4</v>
      </c>
      <c r="B96" s="181" t="s">
        <v>191</v>
      </c>
      <c r="C96" s="114" t="s">
        <v>192</v>
      </c>
      <c r="D96" s="76">
        <f>D97+D98+D99</f>
        <v>0</v>
      </c>
      <c r="E96" s="76">
        <f t="shared" ref="E96:F96" si="33">E97+E98+E99</f>
        <v>0</v>
      </c>
      <c r="F96" s="76">
        <f t="shared" si="33"/>
        <v>0</v>
      </c>
    </row>
    <row r="97" spans="1:6" ht="13.2">
      <c r="A97" s="69">
        <f t="shared" si="31"/>
        <v>2</v>
      </c>
      <c r="B97" s="182" t="s">
        <v>193</v>
      </c>
      <c r="C97" s="115" t="s">
        <v>194</v>
      </c>
      <c r="D97" s="76"/>
      <c r="E97" s="76"/>
      <c r="F97" s="76"/>
    </row>
    <row r="98" spans="1:6">
      <c r="A98" s="69">
        <f t="shared" si="31"/>
        <v>3</v>
      </c>
      <c r="B98" s="182" t="s">
        <v>195</v>
      </c>
      <c r="C98" s="115" t="s">
        <v>196</v>
      </c>
      <c r="D98" s="77"/>
      <c r="E98" s="77"/>
      <c r="F98" s="77"/>
    </row>
    <row r="99" spans="1:6">
      <c r="A99" s="69">
        <f t="shared" si="31"/>
        <v>4</v>
      </c>
      <c r="B99" s="182" t="s">
        <v>197</v>
      </c>
      <c r="C99" s="115" t="s">
        <v>198</v>
      </c>
      <c r="D99" s="78"/>
      <c r="E99" s="78"/>
      <c r="F99" s="78"/>
    </row>
    <row r="100" spans="1:6" s="183" customFormat="1" ht="26.4">
      <c r="A100" s="183">
        <f t="shared" si="31"/>
        <v>3</v>
      </c>
      <c r="B100" s="180" t="s">
        <v>199</v>
      </c>
      <c r="C100" s="184" t="s">
        <v>200</v>
      </c>
      <c r="D100" s="76">
        <f>D101+D103+D106</f>
        <v>0</v>
      </c>
      <c r="E100" s="76">
        <f t="shared" ref="E100:F100" si="34">E101+E103+E106</f>
        <v>0</v>
      </c>
      <c r="F100" s="76">
        <f t="shared" si="34"/>
        <v>0</v>
      </c>
    </row>
    <row r="101" spans="1:6" ht="12">
      <c r="A101" s="69">
        <f t="shared" si="31"/>
        <v>4</v>
      </c>
      <c r="B101" s="181" t="s">
        <v>201</v>
      </c>
      <c r="C101" s="114" t="s">
        <v>202</v>
      </c>
      <c r="D101" s="78"/>
      <c r="E101" s="78"/>
      <c r="F101" s="78"/>
    </row>
    <row r="102" spans="1:6">
      <c r="A102" s="69">
        <f t="shared" si="31"/>
        <v>1</v>
      </c>
      <c r="B102" s="182" t="s">
        <v>203</v>
      </c>
      <c r="C102" s="115" t="s">
        <v>204</v>
      </c>
      <c r="D102" s="77">
        <v>0</v>
      </c>
      <c r="E102" s="77">
        <v>0</v>
      </c>
      <c r="F102" s="77">
        <v>0</v>
      </c>
    </row>
    <row r="103" spans="1:6" ht="13.2">
      <c r="A103" s="69">
        <f t="shared" si="31"/>
        <v>2</v>
      </c>
      <c r="B103" s="180" t="s">
        <v>205</v>
      </c>
      <c r="C103" s="113" t="s">
        <v>206</v>
      </c>
      <c r="D103" s="76">
        <f>D104</f>
        <v>0</v>
      </c>
      <c r="E103" s="76">
        <f t="shared" ref="E103:F103" si="35">E104</f>
        <v>0</v>
      </c>
      <c r="F103" s="76">
        <f t="shared" si="35"/>
        <v>0</v>
      </c>
    </row>
    <row r="104" spans="1:6" ht="12">
      <c r="A104" s="69">
        <f t="shared" si="31"/>
        <v>3</v>
      </c>
      <c r="B104" s="181" t="s">
        <v>207</v>
      </c>
      <c r="C104" s="114" t="s">
        <v>208</v>
      </c>
      <c r="D104" s="77">
        <f>D105</f>
        <v>0</v>
      </c>
      <c r="E104" s="77">
        <f t="shared" ref="E104:F104" si="36">E105</f>
        <v>0</v>
      </c>
      <c r="F104" s="77">
        <f t="shared" si="36"/>
        <v>0</v>
      </c>
    </row>
    <row r="105" spans="1:6">
      <c r="A105" s="69">
        <f t="shared" si="31"/>
        <v>4</v>
      </c>
      <c r="B105" s="182" t="s">
        <v>209</v>
      </c>
      <c r="C105" s="115" t="s">
        <v>208</v>
      </c>
      <c r="D105" s="77"/>
      <c r="E105" s="77"/>
      <c r="F105" s="77"/>
    </row>
    <row r="106" spans="1:6" ht="13.2">
      <c r="A106" s="69">
        <f t="shared" si="31"/>
        <v>2</v>
      </c>
      <c r="B106" s="180" t="s">
        <v>210</v>
      </c>
      <c r="C106" s="113" t="s">
        <v>211</v>
      </c>
      <c r="D106" s="77">
        <f>D107+D109</f>
        <v>0</v>
      </c>
      <c r="E106" s="77">
        <f t="shared" ref="E106:F106" si="37">E107+E109</f>
        <v>0</v>
      </c>
      <c r="F106" s="77">
        <f t="shared" si="37"/>
        <v>0</v>
      </c>
    </row>
    <row r="107" spans="1:6" ht="12">
      <c r="A107" s="69">
        <f t="shared" si="31"/>
        <v>3</v>
      </c>
      <c r="B107" s="181" t="s">
        <v>212</v>
      </c>
      <c r="C107" s="114" t="s">
        <v>49</v>
      </c>
      <c r="D107" s="77">
        <f>D108</f>
        <v>0</v>
      </c>
      <c r="E107" s="77">
        <f t="shared" ref="E107:F107" si="38">E108</f>
        <v>0</v>
      </c>
      <c r="F107" s="77">
        <f t="shared" si="38"/>
        <v>0</v>
      </c>
    </row>
    <row r="108" spans="1:6">
      <c r="A108" s="69">
        <f t="shared" si="31"/>
        <v>4</v>
      </c>
      <c r="B108" s="182" t="s">
        <v>213</v>
      </c>
      <c r="C108" s="115" t="s">
        <v>49</v>
      </c>
      <c r="D108" s="77"/>
      <c r="E108" s="77"/>
      <c r="F108" s="77"/>
    </row>
    <row r="109" spans="1:6" ht="12">
      <c r="B109" s="181">
        <v>452</v>
      </c>
      <c r="C109" s="114" t="s">
        <v>214</v>
      </c>
      <c r="D109" s="77">
        <f>D110</f>
        <v>0</v>
      </c>
      <c r="E109" s="77">
        <f t="shared" ref="E109:F109" si="39">E110</f>
        <v>0</v>
      </c>
      <c r="F109" s="77">
        <f t="shared" si="39"/>
        <v>0</v>
      </c>
    </row>
    <row r="110" spans="1:6">
      <c r="B110" s="182" t="s">
        <v>215</v>
      </c>
      <c r="C110" s="115" t="s">
        <v>214</v>
      </c>
      <c r="D110" s="77"/>
      <c r="E110" s="77"/>
      <c r="F110" s="77"/>
    </row>
    <row r="111" spans="1:6" ht="13.2">
      <c r="B111" s="180" t="s">
        <v>216</v>
      </c>
      <c r="C111" s="113" t="s">
        <v>217</v>
      </c>
      <c r="D111" s="77">
        <f>D112+D115</f>
        <v>0</v>
      </c>
      <c r="E111" s="77">
        <f t="shared" ref="E111:F111" si="40">E112+E115</f>
        <v>0</v>
      </c>
      <c r="F111" s="77">
        <f t="shared" si="40"/>
        <v>0</v>
      </c>
    </row>
    <row r="112" spans="1:6" ht="13.2">
      <c r="B112" s="180" t="s">
        <v>218</v>
      </c>
      <c r="C112" s="113" t="s">
        <v>219</v>
      </c>
      <c r="D112" s="77">
        <f>D113</f>
        <v>0</v>
      </c>
      <c r="E112" s="77">
        <f t="shared" ref="E112:F113" si="41">E113</f>
        <v>0</v>
      </c>
      <c r="F112" s="77">
        <f t="shared" si="41"/>
        <v>0</v>
      </c>
    </row>
    <row r="113" spans="2:6" ht="12">
      <c r="B113" s="181" t="s">
        <v>220</v>
      </c>
      <c r="C113" s="114" t="s">
        <v>221</v>
      </c>
      <c r="D113" s="77">
        <f>D114</f>
        <v>0</v>
      </c>
      <c r="E113" s="77">
        <f t="shared" si="41"/>
        <v>0</v>
      </c>
      <c r="F113" s="77">
        <f t="shared" si="41"/>
        <v>0</v>
      </c>
    </row>
    <row r="114" spans="2:6">
      <c r="B114" s="182" t="s">
        <v>222</v>
      </c>
      <c r="C114" s="115" t="s">
        <v>221</v>
      </c>
      <c r="D114" s="77"/>
      <c r="E114" s="77"/>
      <c r="F114" s="77"/>
    </row>
    <row r="115" spans="2:6" ht="13.2">
      <c r="B115" s="180" t="s">
        <v>223</v>
      </c>
      <c r="C115" s="113" t="s">
        <v>224</v>
      </c>
      <c r="D115" s="77">
        <f>D116</f>
        <v>0</v>
      </c>
      <c r="E115" s="77">
        <f t="shared" ref="E115:F116" si="42">E116</f>
        <v>0</v>
      </c>
      <c r="F115" s="77">
        <f t="shared" si="42"/>
        <v>0</v>
      </c>
    </row>
    <row r="116" spans="2:6" ht="24">
      <c r="B116" s="181" t="s">
        <v>225</v>
      </c>
      <c r="C116" s="114" t="s">
        <v>226</v>
      </c>
      <c r="D116" s="77">
        <f>D117</f>
        <v>0</v>
      </c>
      <c r="E116" s="77">
        <f t="shared" si="42"/>
        <v>0</v>
      </c>
      <c r="F116" s="77">
        <f t="shared" si="42"/>
        <v>0</v>
      </c>
    </row>
    <row r="117" spans="2:6" ht="20.399999999999999">
      <c r="B117" s="182" t="s">
        <v>227</v>
      </c>
      <c r="C117" s="115" t="s">
        <v>228</v>
      </c>
      <c r="D117" s="77"/>
      <c r="E117" s="77"/>
      <c r="F117" s="77"/>
    </row>
  </sheetData>
  <autoFilter ref="A2:F108"/>
  <mergeCells count="1">
    <mergeCell ref="C1:F1"/>
  </mergeCells>
  <printOptions horizontalCentered="1"/>
  <pageMargins left="0.35433070866141736" right="0.35433070866141736" top="0.39370078740157483" bottom="0.39370078740157483" header="0.51181102362204722" footer="0.51181102362204722"/>
  <pageSetup paperSize="9" scale="82" firstPageNumber="6" orientation="portrait" useFirstPageNumber="1" r:id="rId1"/>
  <headerFooter>
    <oddFooter>&amp;R&amp;P</oddFooter>
  </headerFooter>
  <rowBreaks count="1" manualBreakCount="1">
    <brk id="7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31"/>
  <sheetViews>
    <sheetView zoomScaleNormal="100" workbookViewId="0">
      <selection activeCell="B25" sqref="B25"/>
    </sheetView>
  </sheetViews>
  <sheetFormatPr defaultColWidth="11.44140625" defaultRowHeight="13.2"/>
  <cols>
    <col min="1" max="1" width="11.5546875" style="50" bestFit="1" customWidth="1"/>
    <col min="2" max="2" width="38.6640625" style="51" customWidth="1"/>
    <col min="3" max="3" width="14.33203125" style="2" customWidth="1"/>
    <col min="4" max="4" width="12.88671875" style="2" bestFit="1" customWidth="1"/>
    <col min="5" max="5" width="12.5546875" style="2" bestFit="1" customWidth="1"/>
    <col min="6" max="6" width="14.21875" style="2" bestFit="1" customWidth="1"/>
    <col min="7" max="7" width="11.6640625" style="2" customWidth="1"/>
    <col min="8" max="8" width="14.33203125" style="2" customWidth="1"/>
    <col min="9" max="9" width="9" style="2" hidden="1" customWidth="1"/>
    <col min="10" max="16384" width="11.44140625" style="248"/>
  </cols>
  <sheetData>
    <row r="1" spans="1:11" ht="24" customHeight="1">
      <c r="A1" s="326" t="s">
        <v>535</v>
      </c>
      <c r="B1" s="326"/>
      <c r="C1" s="326"/>
      <c r="D1" s="326"/>
      <c r="E1" s="326"/>
      <c r="F1" s="326"/>
      <c r="G1" s="326"/>
      <c r="H1" s="326"/>
      <c r="I1" s="326"/>
    </row>
    <row r="2" spans="1:11" s="11" customFormat="1" ht="51">
      <c r="A2" s="169" t="s">
        <v>18</v>
      </c>
      <c r="B2" s="169" t="s">
        <v>19</v>
      </c>
      <c r="C2" s="128" t="s">
        <v>342</v>
      </c>
      <c r="D2" s="262" t="s">
        <v>11</v>
      </c>
      <c r="E2" s="262" t="s">
        <v>12</v>
      </c>
      <c r="F2" s="262" t="s">
        <v>13</v>
      </c>
      <c r="G2" s="262" t="s">
        <v>14</v>
      </c>
      <c r="H2" s="262" t="s">
        <v>299</v>
      </c>
      <c r="I2" s="263" t="s">
        <v>330</v>
      </c>
    </row>
    <row r="3" spans="1:11">
      <c r="A3" s="170"/>
      <c r="B3" s="171"/>
      <c r="C3" s="149"/>
      <c r="D3" s="149"/>
      <c r="E3" s="149"/>
      <c r="F3" s="149"/>
      <c r="G3" s="149"/>
      <c r="H3" s="149"/>
      <c r="I3" s="210"/>
    </row>
    <row r="4" spans="1:11" s="11" customFormat="1">
      <c r="A4" s="162" t="s">
        <v>360</v>
      </c>
      <c r="B4" s="172" t="s">
        <v>361</v>
      </c>
      <c r="C4" s="163"/>
      <c r="D4" s="163"/>
      <c r="E4" s="163"/>
      <c r="F4" s="163"/>
      <c r="G4" s="163"/>
      <c r="H4" s="163"/>
      <c r="I4" s="211"/>
      <c r="J4" s="165"/>
      <c r="K4" s="165"/>
    </row>
    <row r="5" spans="1:11" s="11" customFormat="1">
      <c r="A5" s="170"/>
      <c r="B5" s="172"/>
      <c r="C5" s="150"/>
      <c r="D5" s="150"/>
      <c r="E5" s="150"/>
      <c r="F5" s="150"/>
      <c r="G5" s="150"/>
      <c r="H5" s="150"/>
      <c r="I5" s="212"/>
    </row>
    <row r="6" spans="1:11" ht="26.4">
      <c r="A6" s="152" t="s">
        <v>352</v>
      </c>
      <c r="B6" s="153" t="s">
        <v>353</v>
      </c>
      <c r="C6" s="154"/>
      <c r="D6" s="154"/>
      <c r="E6" s="154"/>
      <c r="F6" s="154"/>
      <c r="G6" s="154"/>
      <c r="H6" s="154"/>
      <c r="I6" s="213"/>
      <c r="J6" s="156"/>
      <c r="K6" s="156"/>
    </row>
    <row r="7" spans="1:11" ht="26.4">
      <c r="A7" s="152" t="s">
        <v>354</v>
      </c>
      <c r="B7" s="153" t="s">
        <v>355</v>
      </c>
      <c r="C7" s="154"/>
      <c r="D7" s="154"/>
      <c r="E7" s="154"/>
      <c r="F7" s="154"/>
      <c r="G7" s="154"/>
      <c r="H7" s="154"/>
      <c r="I7" s="213"/>
      <c r="J7" s="156"/>
      <c r="K7" s="156"/>
    </row>
    <row r="8" spans="1:11" s="33" customFormat="1" ht="25.2" customHeight="1">
      <c r="A8" s="157" t="s">
        <v>356</v>
      </c>
      <c r="B8" s="153" t="s">
        <v>357</v>
      </c>
      <c r="C8" s="158"/>
      <c r="D8" s="158"/>
      <c r="E8" s="158"/>
      <c r="F8" s="158"/>
      <c r="G8" s="158"/>
      <c r="H8" s="158"/>
      <c r="I8" s="214"/>
      <c r="J8" s="160"/>
      <c r="K8" s="160"/>
    </row>
    <row r="9" spans="1:11" s="33" customFormat="1" ht="24" customHeight="1" thickBot="1">
      <c r="A9" s="157" t="s">
        <v>358</v>
      </c>
      <c r="B9" s="161" t="s">
        <v>359</v>
      </c>
      <c r="C9" s="158"/>
      <c r="D9" s="158"/>
      <c r="E9" s="158"/>
      <c r="F9" s="158"/>
      <c r="G9" s="158"/>
      <c r="H9" s="158"/>
      <c r="I9" s="214"/>
      <c r="J9" s="160"/>
      <c r="K9" s="160"/>
    </row>
    <row r="10" spans="1:11" s="33" customFormat="1" ht="13.8" hidden="1" thickBot="1">
      <c r="A10" s="157"/>
      <c r="B10" s="188" t="s">
        <v>371</v>
      </c>
      <c r="C10" s="187">
        <f>C11+C154</f>
        <v>6888000</v>
      </c>
      <c r="D10" s="187">
        <f t="shared" ref="D10:I10" si="0">D11+D154</f>
        <v>1302600</v>
      </c>
      <c r="E10" s="187">
        <f t="shared" si="0"/>
        <v>10800</v>
      </c>
      <c r="F10" s="187">
        <f t="shared" si="0"/>
        <v>1600000</v>
      </c>
      <c r="G10" s="187">
        <f t="shared" si="0"/>
        <v>3973000</v>
      </c>
      <c r="H10" s="187">
        <f t="shared" si="0"/>
        <v>1600</v>
      </c>
      <c r="I10" s="187">
        <f t="shared" si="0"/>
        <v>0</v>
      </c>
      <c r="J10" s="160"/>
      <c r="K10" s="160"/>
    </row>
    <row r="11" spans="1:11" s="268" customFormat="1" ht="24.6" thickBot="1">
      <c r="A11" s="264" t="s">
        <v>364</v>
      </c>
      <c r="B11" s="265" t="s">
        <v>363</v>
      </c>
      <c r="C11" s="266">
        <f>C12</f>
        <v>6878000</v>
      </c>
      <c r="D11" s="266">
        <f t="shared" ref="D11:I11" si="1">D12</f>
        <v>1302600</v>
      </c>
      <c r="E11" s="266">
        <f t="shared" si="1"/>
        <v>10800</v>
      </c>
      <c r="F11" s="266">
        <f t="shared" si="1"/>
        <v>1600000</v>
      </c>
      <c r="G11" s="266">
        <f t="shared" si="1"/>
        <v>3963000</v>
      </c>
      <c r="H11" s="266">
        <f t="shared" si="1"/>
        <v>1600</v>
      </c>
      <c r="I11" s="267">
        <f t="shared" si="1"/>
        <v>0</v>
      </c>
    </row>
    <row r="12" spans="1:11" s="268" customFormat="1" ht="24">
      <c r="A12" s="269" t="s">
        <v>365</v>
      </c>
      <c r="B12" s="270" t="s">
        <v>366</v>
      </c>
      <c r="C12" s="271">
        <f>C13+C130</f>
        <v>6878000</v>
      </c>
      <c r="D12" s="271">
        <f t="shared" ref="D12:I12" si="2">D13+D130</f>
        <v>1302600</v>
      </c>
      <c r="E12" s="271">
        <f t="shared" si="2"/>
        <v>10800</v>
      </c>
      <c r="F12" s="271">
        <f t="shared" si="2"/>
        <v>1600000</v>
      </c>
      <c r="G12" s="271">
        <f t="shared" si="2"/>
        <v>3963000</v>
      </c>
      <c r="H12" s="271">
        <f t="shared" si="2"/>
        <v>1600</v>
      </c>
      <c r="I12" s="271">
        <f t="shared" si="2"/>
        <v>0</v>
      </c>
    </row>
    <row r="13" spans="1:11">
      <c r="A13" s="250">
        <v>3</v>
      </c>
      <c r="B13" s="251" t="s">
        <v>529</v>
      </c>
      <c r="C13" s="252">
        <f>C14+C31+C124</f>
        <v>6820000</v>
      </c>
      <c r="D13" s="252">
        <f t="shared" ref="D13:I13" si="3">D14+D31+D124</f>
        <v>1302600</v>
      </c>
      <c r="E13" s="252">
        <f t="shared" si="3"/>
        <v>10800</v>
      </c>
      <c r="F13" s="252">
        <f t="shared" si="3"/>
        <v>1543600</v>
      </c>
      <c r="G13" s="252">
        <f t="shared" si="3"/>
        <v>3963000</v>
      </c>
      <c r="H13" s="252">
        <f t="shared" si="3"/>
        <v>0</v>
      </c>
      <c r="I13" s="252">
        <f t="shared" si="3"/>
        <v>0</v>
      </c>
    </row>
    <row r="14" spans="1:11">
      <c r="A14" s="250">
        <v>31</v>
      </c>
      <c r="B14" s="251" t="s">
        <v>379</v>
      </c>
      <c r="C14" s="252">
        <f>C15+C21+C25</f>
        <v>3700000</v>
      </c>
      <c r="D14" s="252">
        <f t="shared" ref="D14:I14" si="4">D15+D21+D25</f>
        <v>0</v>
      </c>
      <c r="E14" s="252">
        <f t="shared" si="4"/>
        <v>0</v>
      </c>
      <c r="F14" s="252">
        <f t="shared" si="4"/>
        <v>0</v>
      </c>
      <c r="G14" s="252">
        <f t="shared" si="4"/>
        <v>3700000</v>
      </c>
      <c r="H14" s="252">
        <f t="shared" si="4"/>
        <v>0</v>
      </c>
      <c r="I14" s="252">
        <f t="shared" si="4"/>
        <v>0</v>
      </c>
    </row>
    <row r="15" spans="1:11" s="195" customFormat="1">
      <c r="A15" s="253">
        <v>311</v>
      </c>
      <c r="B15" s="254" t="s">
        <v>376</v>
      </c>
      <c r="C15" s="255">
        <f>C16+C19</f>
        <v>3072000</v>
      </c>
      <c r="D15" s="255">
        <f t="shared" ref="D15:I15" si="5">D16+D19</f>
        <v>0</v>
      </c>
      <c r="E15" s="255">
        <f t="shared" si="5"/>
        <v>0</v>
      </c>
      <c r="F15" s="255">
        <f t="shared" si="5"/>
        <v>0</v>
      </c>
      <c r="G15" s="255">
        <f t="shared" si="5"/>
        <v>3072000</v>
      </c>
      <c r="H15" s="255">
        <f t="shared" si="5"/>
        <v>0</v>
      </c>
      <c r="I15" s="255">
        <f t="shared" si="5"/>
        <v>0</v>
      </c>
    </row>
    <row r="16" spans="1:11" s="11" customFormat="1" hidden="1">
      <c r="A16" s="217">
        <v>3111</v>
      </c>
      <c r="B16" s="218" t="s">
        <v>344</v>
      </c>
      <c r="C16" s="219">
        <f>C18</f>
        <v>2872000</v>
      </c>
      <c r="D16" s="219"/>
      <c r="E16" s="219"/>
      <c r="F16" s="219"/>
      <c r="G16" s="219">
        <v>2872000</v>
      </c>
      <c r="H16" s="219"/>
      <c r="I16" s="220"/>
    </row>
    <row r="17" spans="1:35" hidden="1">
      <c r="A17" s="197">
        <v>3113</v>
      </c>
      <c r="B17" s="177" t="s">
        <v>57</v>
      </c>
      <c r="C17" s="198"/>
      <c r="D17" s="198"/>
      <c r="E17" s="198"/>
      <c r="F17" s="198"/>
      <c r="G17" s="198"/>
      <c r="H17" s="198"/>
      <c r="I17" s="215"/>
    </row>
    <row r="18" spans="1:35" s="199" customFormat="1" ht="11.4" hidden="1">
      <c r="A18" s="197">
        <v>31111</v>
      </c>
      <c r="B18" s="177" t="s">
        <v>372</v>
      </c>
      <c r="C18" s="198">
        <v>2872000</v>
      </c>
      <c r="D18" s="198"/>
      <c r="E18" s="198"/>
      <c r="F18" s="198"/>
      <c r="G18" s="198">
        <v>2872000</v>
      </c>
      <c r="H18" s="198"/>
      <c r="I18" s="215"/>
    </row>
    <row r="19" spans="1:35" s="11" customFormat="1" hidden="1">
      <c r="A19" s="217">
        <v>3114</v>
      </c>
      <c r="B19" s="218" t="s">
        <v>59</v>
      </c>
      <c r="C19" s="219">
        <f>C20</f>
        <v>200000</v>
      </c>
      <c r="D19" s="219"/>
      <c r="E19" s="219"/>
      <c r="F19" s="219"/>
      <c r="G19" s="219">
        <v>200000</v>
      </c>
      <c r="H19" s="219"/>
      <c r="I19" s="220"/>
    </row>
    <row r="20" spans="1:35" s="199" customFormat="1" ht="11.4" hidden="1">
      <c r="A20" s="197">
        <v>31141</v>
      </c>
      <c r="B20" s="177" t="s">
        <v>59</v>
      </c>
      <c r="C20" s="198">
        <v>200000</v>
      </c>
      <c r="D20" s="198"/>
      <c r="E20" s="198"/>
      <c r="F20" s="198"/>
      <c r="G20" s="198">
        <v>200000</v>
      </c>
      <c r="H20" s="198"/>
      <c r="I20" s="215"/>
    </row>
    <row r="21" spans="1:35" s="256" customFormat="1">
      <c r="A21" s="253">
        <v>312</v>
      </c>
      <c r="B21" s="254" t="s">
        <v>377</v>
      </c>
      <c r="C21" s="255">
        <f>C22</f>
        <v>100000</v>
      </c>
      <c r="D21" s="255">
        <f t="shared" ref="D21:I21" si="6">D22</f>
        <v>0</v>
      </c>
      <c r="E21" s="255">
        <f t="shared" si="6"/>
        <v>0</v>
      </c>
      <c r="F21" s="255">
        <f t="shared" si="6"/>
        <v>0</v>
      </c>
      <c r="G21" s="255">
        <f t="shared" si="6"/>
        <v>100000</v>
      </c>
      <c r="H21" s="255">
        <f t="shared" si="6"/>
        <v>0</v>
      </c>
      <c r="I21" s="255">
        <f t="shared" si="6"/>
        <v>0</v>
      </c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</row>
    <row r="22" spans="1:35" s="11" customFormat="1" hidden="1">
      <c r="A22" s="217">
        <v>3121</v>
      </c>
      <c r="B22" s="218" t="s">
        <v>23</v>
      </c>
      <c r="C22" s="219">
        <v>100000</v>
      </c>
      <c r="D22" s="219"/>
      <c r="E22" s="219"/>
      <c r="F22" s="219"/>
      <c r="G22" s="219">
        <v>100000</v>
      </c>
      <c r="H22" s="219"/>
      <c r="I22" s="220"/>
    </row>
    <row r="23" spans="1:35" hidden="1">
      <c r="A23" s="197">
        <v>3131</v>
      </c>
      <c r="B23" s="177" t="s">
        <v>345</v>
      </c>
      <c r="C23" s="198"/>
      <c r="D23" s="198"/>
      <c r="E23" s="198"/>
      <c r="F23" s="198"/>
      <c r="G23" s="198"/>
      <c r="H23" s="198"/>
      <c r="I23" s="215"/>
    </row>
    <row r="24" spans="1:35" hidden="1">
      <c r="A24" s="197"/>
      <c r="B24" s="177"/>
      <c r="C24" s="198"/>
      <c r="D24" s="198"/>
      <c r="E24" s="198"/>
      <c r="F24" s="198"/>
      <c r="G24" s="198"/>
      <c r="H24" s="198"/>
      <c r="I24" s="215"/>
    </row>
    <row r="25" spans="1:35" s="256" customFormat="1">
      <c r="A25" s="253">
        <v>313</v>
      </c>
      <c r="B25" s="254" t="s">
        <v>378</v>
      </c>
      <c r="C25" s="255">
        <f>C26+C29</f>
        <v>528000</v>
      </c>
      <c r="D25" s="255">
        <f t="shared" ref="D25:I25" si="7">D26+D29</f>
        <v>0</v>
      </c>
      <c r="E25" s="255">
        <f t="shared" si="7"/>
        <v>0</v>
      </c>
      <c r="F25" s="255">
        <f t="shared" si="7"/>
        <v>0</v>
      </c>
      <c r="G25" s="255">
        <f t="shared" si="7"/>
        <v>528000</v>
      </c>
      <c r="H25" s="255">
        <f t="shared" si="7"/>
        <v>0</v>
      </c>
      <c r="I25" s="255">
        <f t="shared" si="7"/>
        <v>0</v>
      </c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</row>
    <row r="26" spans="1:35" s="34" customFormat="1" hidden="1">
      <c r="A26" s="221">
        <v>3132</v>
      </c>
      <c r="B26" s="222" t="s">
        <v>44</v>
      </c>
      <c r="C26" s="223">
        <f>C27+C28</f>
        <v>476000</v>
      </c>
      <c r="D26" s="223"/>
      <c r="E26" s="223"/>
      <c r="F26" s="223"/>
      <c r="G26" s="223">
        <v>476000</v>
      </c>
      <c r="H26" s="223"/>
      <c r="I26" s="224"/>
    </row>
    <row r="27" spans="1:35" s="199" customFormat="1" ht="11.4" hidden="1">
      <c r="A27" s="197">
        <v>31321</v>
      </c>
      <c r="B27" s="177" t="s">
        <v>373</v>
      </c>
      <c r="C27" s="198">
        <v>460625</v>
      </c>
      <c r="D27" s="198"/>
      <c r="E27" s="198"/>
      <c r="F27" s="198"/>
      <c r="G27" s="198">
        <v>460625</v>
      </c>
      <c r="H27" s="198"/>
      <c r="I27" s="215"/>
    </row>
    <row r="28" spans="1:35" s="199" customFormat="1" ht="11.4" hidden="1">
      <c r="A28" s="197">
        <v>31322</v>
      </c>
      <c r="B28" s="177" t="s">
        <v>374</v>
      </c>
      <c r="C28" s="198">
        <v>15375</v>
      </c>
      <c r="D28" s="198"/>
      <c r="E28" s="198"/>
      <c r="F28" s="198"/>
      <c r="G28" s="198">
        <v>15375</v>
      </c>
      <c r="H28" s="198"/>
      <c r="I28" s="215"/>
    </row>
    <row r="29" spans="1:35" s="34" customFormat="1" ht="24" hidden="1">
      <c r="A29" s="221">
        <v>3133</v>
      </c>
      <c r="B29" s="193" t="s">
        <v>45</v>
      </c>
      <c r="C29" s="223">
        <f>C30</f>
        <v>52000</v>
      </c>
      <c r="D29" s="223"/>
      <c r="E29" s="223"/>
      <c r="F29" s="223"/>
      <c r="G29" s="223">
        <v>52000</v>
      </c>
      <c r="H29" s="223"/>
      <c r="I29" s="224"/>
    </row>
    <row r="30" spans="1:35" s="202" customFormat="1" ht="11.4" hidden="1">
      <c r="A30" s="200">
        <v>31332</v>
      </c>
      <c r="B30" s="194" t="s">
        <v>375</v>
      </c>
      <c r="C30" s="201">
        <v>52000</v>
      </c>
      <c r="D30" s="201"/>
      <c r="E30" s="201"/>
      <c r="F30" s="201"/>
      <c r="G30" s="201">
        <v>52000</v>
      </c>
      <c r="H30" s="201"/>
      <c r="I30" s="216"/>
    </row>
    <row r="31" spans="1:35" s="257" customFormat="1">
      <c r="A31" s="250">
        <v>32</v>
      </c>
      <c r="B31" s="251" t="s">
        <v>531</v>
      </c>
      <c r="C31" s="252">
        <f>C32+C47+C68+C107</f>
        <v>3114000</v>
      </c>
      <c r="D31" s="252">
        <f t="shared" ref="D31:I31" si="8">D32+D47+D68+D107</f>
        <v>1302600</v>
      </c>
      <c r="E31" s="252">
        <f t="shared" si="8"/>
        <v>10800</v>
      </c>
      <c r="F31" s="252">
        <f t="shared" si="8"/>
        <v>1537600</v>
      </c>
      <c r="G31" s="252">
        <f t="shared" si="8"/>
        <v>263000</v>
      </c>
      <c r="H31" s="252">
        <f t="shared" si="8"/>
        <v>0</v>
      </c>
      <c r="I31" s="252">
        <f t="shared" si="8"/>
        <v>0</v>
      </c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</row>
    <row r="32" spans="1:35" s="256" customFormat="1">
      <c r="A32" s="253">
        <v>321</v>
      </c>
      <c r="B32" s="254" t="s">
        <v>380</v>
      </c>
      <c r="C32" s="255">
        <f>C33+C40+C42+C45</f>
        <v>159200</v>
      </c>
      <c r="D32" s="255">
        <f t="shared" ref="D32:I32" si="9">D33+D40+D42+D45</f>
        <v>150000</v>
      </c>
      <c r="E32" s="255">
        <f t="shared" si="9"/>
        <v>1500</v>
      </c>
      <c r="F32" s="255">
        <f t="shared" si="9"/>
        <v>7700</v>
      </c>
      <c r="G32" s="255">
        <f t="shared" si="9"/>
        <v>0</v>
      </c>
      <c r="H32" s="255">
        <f t="shared" si="9"/>
        <v>0</v>
      </c>
      <c r="I32" s="255">
        <f t="shared" si="9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</row>
    <row r="33" spans="1:35" s="11" customFormat="1" hidden="1">
      <c r="A33" s="208">
        <v>3211</v>
      </c>
      <c r="B33" s="209" t="s">
        <v>66</v>
      </c>
      <c r="C33" s="219">
        <v>50000</v>
      </c>
      <c r="D33" s="219">
        <v>47000</v>
      </c>
      <c r="E33" s="219">
        <v>1500</v>
      </c>
      <c r="F33" s="219">
        <v>1500</v>
      </c>
      <c r="G33" s="219"/>
      <c r="H33" s="219"/>
      <c r="I33" s="220"/>
    </row>
    <row r="34" spans="1:35" hidden="1">
      <c r="A34" s="174" t="s">
        <v>381</v>
      </c>
      <c r="B34" s="175" t="s">
        <v>387</v>
      </c>
      <c r="C34" s="198">
        <v>13000</v>
      </c>
      <c r="D34" s="198">
        <v>11600</v>
      </c>
      <c r="E34" s="198">
        <v>700</v>
      </c>
      <c r="F34" s="198">
        <v>700</v>
      </c>
      <c r="G34" s="198"/>
      <c r="H34" s="198"/>
      <c r="I34" s="215"/>
    </row>
    <row r="35" spans="1:35" hidden="1">
      <c r="A35" s="174" t="s">
        <v>382</v>
      </c>
      <c r="B35" s="175" t="s">
        <v>388</v>
      </c>
      <c r="C35" s="198">
        <v>2000</v>
      </c>
      <c r="D35" s="198">
        <v>2000</v>
      </c>
      <c r="E35" s="198"/>
      <c r="F35" s="198"/>
      <c r="G35" s="198"/>
      <c r="H35" s="198"/>
      <c r="I35" s="215"/>
    </row>
    <row r="36" spans="1:35" hidden="1">
      <c r="A36" s="174" t="s">
        <v>383</v>
      </c>
      <c r="B36" s="175" t="s">
        <v>389</v>
      </c>
      <c r="C36" s="198">
        <v>10000</v>
      </c>
      <c r="D36" s="198">
        <v>8400</v>
      </c>
      <c r="E36" s="198">
        <v>800</v>
      </c>
      <c r="F36" s="198">
        <v>800</v>
      </c>
      <c r="G36" s="198"/>
      <c r="H36" s="198"/>
      <c r="I36" s="215"/>
    </row>
    <row r="37" spans="1:35" hidden="1">
      <c r="A37" s="174" t="s">
        <v>384</v>
      </c>
      <c r="B37" s="175" t="s">
        <v>390</v>
      </c>
      <c r="C37" s="198">
        <v>3000</v>
      </c>
      <c r="D37" s="198">
        <v>3000</v>
      </c>
      <c r="E37" s="198"/>
      <c r="F37" s="198"/>
      <c r="G37" s="198"/>
      <c r="H37" s="198"/>
      <c r="I37" s="215"/>
    </row>
    <row r="38" spans="1:35" hidden="1">
      <c r="A38" s="174" t="s">
        <v>385</v>
      </c>
      <c r="B38" s="175" t="s">
        <v>391</v>
      </c>
      <c r="C38" s="198">
        <v>20000</v>
      </c>
      <c r="D38" s="198">
        <v>20000</v>
      </c>
      <c r="E38" s="198"/>
      <c r="F38" s="198"/>
      <c r="G38" s="198"/>
      <c r="H38" s="198"/>
      <c r="I38" s="215"/>
    </row>
    <row r="39" spans="1:35" hidden="1">
      <c r="A39" s="174" t="s">
        <v>386</v>
      </c>
      <c r="B39" s="175" t="s">
        <v>392</v>
      </c>
      <c r="C39" s="198">
        <v>2000</v>
      </c>
      <c r="D39" s="198">
        <v>2000</v>
      </c>
      <c r="E39" s="198"/>
      <c r="F39" s="198"/>
      <c r="G39" s="198"/>
      <c r="H39" s="198"/>
      <c r="I39" s="215"/>
    </row>
    <row r="40" spans="1:35" s="34" customFormat="1" ht="24" hidden="1">
      <c r="A40" s="203">
        <v>3212</v>
      </c>
      <c r="B40" s="204" t="s">
        <v>68</v>
      </c>
      <c r="C40" s="223">
        <v>95000</v>
      </c>
      <c r="D40" s="223">
        <v>95000</v>
      </c>
      <c r="E40" s="223"/>
      <c r="F40" s="223"/>
      <c r="G40" s="223"/>
      <c r="H40" s="223"/>
      <c r="I40" s="224"/>
    </row>
    <row r="41" spans="1:35" hidden="1">
      <c r="A41" s="174" t="s">
        <v>393</v>
      </c>
      <c r="B41" s="175" t="s">
        <v>394</v>
      </c>
      <c r="C41" s="198">
        <v>95000</v>
      </c>
      <c r="D41" s="198">
        <v>95000</v>
      </c>
      <c r="E41" s="198"/>
      <c r="F41" s="198"/>
      <c r="G41" s="198"/>
      <c r="H41" s="198"/>
      <c r="I41" s="215"/>
    </row>
    <row r="42" spans="1:35" s="11" customFormat="1" hidden="1">
      <c r="A42" s="203">
        <v>3213</v>
      </c>
      <c r="B42" s="204" t="s">
        <v>70</v>
      </c>
      <c r="C42" s="219">
        <v>8000</v>
      </c>
      <c r="D42" s="219">
        <v>8000</v>
      </c>
      <c r="E42" s="219"/>
      <c r="F42" s="219"/>
      <c r="G42" s="219"/>
      <c r="H42" s="219"/>
      <c r="I42" s="220"/>
    </row>
    <row r="43" spans="1:35" hidden="1">
      <c r="A43" s="174" t="s">
        <v>395</v>
      </c>
      <c r="B43" s="175" t="s">
        <v>397</v>
      </c>
      <c r="C43" s="198">
        <v>5000</v>
      </c>
      <c r="D43" s="198">
        <v>5000</v>
      </c>
      <c r="E43" s="198"/>
      <c r="F43" s="198"/>
      <c r="G43" s="198"/>
      <c r="H43" s="198"/>
      <c r="I43" s="215"/>
    </row>
    <row r="44" spans="1:35" hidden="1">
      <c r="A44" s="174" t="s">
        <v>396</v>
      </c>
      <c r="B44" s="175" t="s">
        <v>398</v>
      </c>
      <c r="C44" s="198">
        <v>3000</v>
      </c>
      <c r="D44" s="198">
        <v>3000</v>
      </c>
      <c r="E44" s="198"/>
      <c r="F44" s="198"/>
      <c r="G44" s="198"/>
      <c r="H44" s="198"/>
      <c r="I44" s="215"/>
    </row>
    <row r="45" spans="1:35" s="11" customFormat="1" hidden="1">
      <c r="A45" s="203">
        <v>3214</v>
      </c>
      <c r="B45" s="204" t="s">
        <v>72</v>
      </c>
      <c r="C45" s="219">
        <v>6200</v>
      </c>
      <c r="D45" s="219"/>
      <c r="E45" s="219"/>
      <c r="F45" s="219">
        <v>6200</v>
      </c>
      <c r="G45" s="219"/>
      <c r="H45" s="219"/>
      <c r="I45" s="220"/>
    </row>
    <row r="46" spans="1:35" hidden="1">
      <c r="A46" s="206" t="s">
        <v>399</v>
      </c>
      <c r="B46" s="207" t="s">
        <v>400</v>
      </c>
      <c r="C46" s="198">
        <v>6200</v>
      </c>
      <c r="D46" s="198"/>
      <c r="E46" s="198"/>
      <c r="F46" s="198">
        <v>6200</v>
      </c>
      <c r="G46" s="198"/>
      <c r="H46" s="198"/>
      <c r="I46" s="215"/>
    </row>
    <row r="47" spans="1:35" s="256" customFormat="1">
      <c r="A47" s="253" t="s">
        <v>73</v>
      </c>
      <c r="B47" s="254" t="s">
        <v>401</v>
      </c>
      <c r="C47" s="255">
        <f>C48+C54+C57+C61+C64+C66</f>
        <v>1855000</v>
      </c>
      <c r="D47" s="255">
        <f t="shared" ref="D47:I47" si="10">D48+D54+D57+D61+D64+D66</f>
        <v>1092600</v>
      </c>
      <c r="E47" s="255">
        <f t="shared" si="10"/>
        <v>4800</v>
      </c>
      <c r="F47" s="255">
        <f t="shared" si="10"/>
        <v>507600</v>
      </c>
      <c r="G47" s="255">
        <f t="shared" si="10"/>
        <v>250000</v>
      </c>
      <c r="H47" s="255">
        <f t="shared" si="10"/>
        <v>0</v>
      </c>
      <c r="I47" s="255">
        <f t="shared" si="10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</row>
    <row r="48" spans="1:35" s="11" customFormat="1" hidden="1">
      <c r="A48" s="208">
        <v>3221</v>
      </c>
      <c r="B48" s="209" t="s">
        <v>46</v>
      </c>
      <c r="C48" s="219">
        <v>174000</v>
      </c>
      <c r="D48" s="219">
        <v>119000</v>
      </c>
      <c r="E48" s="219">
        <v>4800</v>
      </c>
      <c r="F48" s="219">
        <v>50200</v>
      </c>
      <c r="G48" s="219"/>
      <c r="H48" s="219"/>
      <c r="I48" s="220"/>
    </row>
    <row r="49" spans="1:9" hidden="1">
      <c r="A49" s="174" t="s">
        <v>402</v>
      </c>
      <c r="B49" s="175" t="s">
        <v>407</v>
      </c>
      <c r="C49" s="198">
        <v>34000</v>
      </c>
      <c r="D49" s="198">
        <v>32000</v>
      </c>
      <c r="E49" s="198"/>
      <c r="F49" s="198">
        <v>2000</v>
      </c>
      <c r="G49" s="198"/>
      <c r="H49" s="198"/>
      <c r="I49" s="215"/>
    </row>
    <row r="50" spans="1:9" hidden="1">
      <c r="A50" s="174" t="s">
        <v>403</v>
      </c>
      <c r="B50" s="175" t="s">
        <v>408</v>
      </c>
      <c r="C50" s="198">
        <v>10000</v>
      </c>
      <c r="D50" s="198">
        <v>10000</v>
      </c>
      <c r="E50" s="198"/>
      <c r="F50" s="198"/>
      <c r="G50" s="198"/>
      <c r="H50" s="198"/>
      <c r="I50" s="215"/>
    </row>
    <row r="51" spans="1:9" hidden="1">
      <c r="A51" s="174" t="s">
        <v>404</v>
      </c>
      <c r="B51" s="175" t="s">
        <v>409</v>
      </c>
      <c r="C51" s="198">
        <v>45000</v>
      </c>
      <c r="D51" s="198">
        <v>42000</v>
      </c>
      <c r="E51" s="198"/>
      <c r="F51" s="198">
        <v>3000</v>
      </c>
      <c r="G51" s="198"/>
      <c r="H51" s="198"/>
      <c r="I51" s="215"/>
    </row>
    <row r="52" spans="1:9" hidden="1">
      <c r="A52" s="174" t="s">
        <v>405</v>
      </c>
      <c r="B52" s="175" t="s">
        <v>410</v>
      </c>
      <c r="C52" s="198">
        <v>35000</v>
      </c>
      <c r="D52" s="198">
        <v>35000</v>
      </c>
      <c r="E52" s="198"/>
      <c r="F52" s="198"/>
      <c r="G52" s="198"/>
      <c r="H52" s="198"/>
      <c r="I52" s="215"/>
    </row>
    <row r="53" spans="1:9" hidden="1">
      <c r="A53" s="174" t="s">
        <v>406</v>
      </c>
      <c r="B53" s="175" t="s">
        <v>411</v>
      </c>
      <c r="C53" s="198">
        <v>50000</v>
      </c>
      <c r="D53" s="198"/>
      <c r="E53" s="198">
        <v>4800</v>
      </c>
      <c r="F53" s="198">
        <v>45200</v>
      </c>
      <c r="G53" s="198"/>
      <c r="H53" s="198"/>
      <c r="I53" s="215"/>
    </row>
    <row r="54" spans="1:9" s="11" customFormat="1" hidden="1">
      <c r="A54" s="203">
        <v>3222</v>
      </c>
      <c r="B54" s="204" t="s">
        <v>47</v>
      </c>
      <c r="C54" s="219">
        <v>1006000</v>
      </c>
      <c r="D54" s="219">
        <v>638600</v>
      </c>
      <c r="E54" s="219"/>
      <c r="F54" s="219">
        <v>167400</v>
      </c>
      <c r="G54" s="219">
        <v>200000</v>
      </c>
      <c r="H54" s="219"/>
      <c r="I54" s="220"/>
    </row>
    <row r="55" spans="1:9" hidden="1">
      <c r="A55" s="174" t="s">
        <v>412</v>
      </c>
      <c r="B55" s="175" t="s">
        <v>414</v>
      </c>
      <c r="C55" s="198">
        <v>920000</v>
      </c>
      <c r="D55" s="198">
        <v>638600</v>
      </c>
      <c r="E55" s="198"/>
      <c r="F55" s="198">
        <v>81400</v>
      </c>
      <c r="G55" s="198">
        <v>200000</v>
      </c>
      <c r="H55" s="198"/>
      <c r="I55" s="215"/>
    </row>
    <row r="56" spans="1:9" hidden="1">
      <c r="A56" s="174" t="s">
        <v>413</v>
      </c>
      <c r="B56" s="175" t="s">
        <v>411</v>
      </c>
      <c r="C56" s="198">
        <v>86000</v>
      </c>
      <c r="D56" s="198"/>
      <c r="E56" s="198"/>
      <c r="F56" s="198">
        <v>86000</v>
      </c>
      <c r="G56" s="198"/>
      <c r="H56" s="198"/>
      <c r="I56" s="215"/>
    </row>
    <row r="57" spans="1:9" s="11" customFormat="1" hidden="1">
      <c r="A57" s="203">
        <v>3223</v>
      </c>
      <c r="B57" s="204" t="s">
        <v>77</v>
      </c>
      <c r="C57" s="219">
        <v>500000</v>
      </c>
      <c r="D57" s="219">
        <v>300000</v>
      </c>
      <c r="E57" s="219"/>
      <c r="F57" s="219">
        <v>150000</v>
      </c>
      <c r="G57" s="219">
        <v>50000</v>
      </c>
      <c r="H57" s="219"/>
      <c r="I57" s="220"/>
    </row>
    <row r="58" spans="1:9" hidden="1">
      <c r="A58" s="174" t="s">
        <v>416</v>
      </c>
      <c r="B58" s="175" t="s">
        <v>418</v>
      </c>
      <c r="C58" s="198">
        <v>200000</v>
      </c>
      <c r="D58" s="198">
        <v>125000</v>
      </c>
      <c r="E58" s="198"/>
      <c r="F58" s="198">
        <v>50000</v>
      </c>
      <c r="G58" s="198">
        <v>25000</v>
      </c>
      <c r="H58" s="198"/>
      <c r="I58" s="215"/>
    </row>
    <row r="59" spans="1:9" hidden="1">
      <c r="A59" s="174" t="s">
        <v>415</v>
      </c>
      <c r="B59" s="175" t="s">
        <v>419</v>
      </c>
      <c r="C59" s="198">
        <v>50000</v>
      </c>
      <c r="D59" s="198">
        <v>35000</v>
      </c>
      <c r="E59" s="198"/>
      <c r="F59" s="198">
        <v>35000</v>
      </c>
      <c r="G59" s="198"/>
      <c r="H59" s="198"/>
      <c r="I59" s="215"/>
    </row>
    <row r="60" spans="1:9" hidden="1">
      <c r="A60" s="174" t="s">
        <v>417</v>
      </c>
      <c r="B60" s="175" t="s">
        <v>420</v>
      </c>
      <c r="C60" s="198">
        <v>250000</v>
      </c>
      <c r="D60" s="198">
        <v>140000</v>
      </c>
      <c r="E60" s="198"/>
      <c r="F60" s="198">
        <v>65000</v>
      </c>
      <c r="G60" s="198">
        <v>25000</v>
      </c>
      <c r="H60" s="198"/>
      <c r="I60" s="215"/>
    </row>
    <row r="61" spans="1:9" s="34" customFormat="1" ht="24" hidden="1">
      <c r="A61" s="203">
        <v>3224</v>
      </c>
      <c r="B61" s="204" t="s">
        <v>79</v>
      </c>
      <c r="C61" s="223">
        <v>115000</v>
      </c>
      <c r="D61" s="223"/>
      <c r="E61" s="223"/>
      <c r="F61" s="223">
        <v>115000</v>
      </c>
      <c r="G61" s="223"/>
      <c r="H61" s="223"/>
      <c r="I61" s="224"/>
    </row>
    <row r="62" spans="1:9" s="33" customFormat="1" ht="20.399999999999999" hidden="1">
      <c r="A62" s="174" t="s">
        <v>421</v>
      </c>
      <c r="B62" s="205" t="s">
        <v>423</v>
      </c>
      <c r="C62" s="201">
        <v>75000</v>
      </c>
      <c r="D62" s="201"/>
      <c r="E62" s="201"/>
      <c r="F62" s="201">
        <v>75000</v>
      </c>
      <c r="G62" s="201"/>
      <c r="H62" s="201"/>
      <c r="I62" s="216"/>
    </row>
    <row r="63" spans="1:9" s="33" customFormat="1" ht="20.399999999999999" hidden="1">
      <c r="A63" s="174" t="s">
        <v>422</v>
      </c>
      <c r="B63" s="205" t="s">
        <v>424</v>
      </c>
      <c r="C63" s="201">
        <v>40000</v>
      </c>
      <c r="D63" s="201"/>
      <c r="E63" s="201"/>
      <c r="F63" s="201">
        <v>40000</v>
      </c>
      <c r="G63" s="201"/>
      <c r="H63" s="201"/>
      <c r="I63" s="216"/>
    </row>
    <row r="64" spans="1:9" s="11" customFormat="1" hidden="1">
      <c r="A64" s="203">
        <v>3225</v>
      </c>
      <c r="B64" s="204" t="s">
        <v>81</v>
      </c>
      <c r="C64" s="219">
        <v>35000</v>
      </c>
      <c r="D64" s="219">
        <v>25000</v>
      </c>
      <c r="E64" s="219"/>
      <c r="F64" s="219">
        <v>10000</v>
      </c>
      <c r="G64" s="219"/>
      <c r="H64" s="219"/>
      <c r="I64" s="220"/>
    </row>
    <row r="65" spans="1:35" hidden="1">
      <c r="A65" s="174" t="s">
        <v>425</v>
      </c>
      <c r="B65" s="175" t="s">
        <v>427</v>
      </c>
      <c r="C65" s="198">
        <v>35000</v>
      </c>
      <c r="D65" s="198">
        <v>25000</v>
      </c>
      <c r="E65" s="198"/>
      <c r="F65" s="198">
        <v>10000</v>
      </c>
      <c r="G65" s="198"/>
      <c r="H65" s="198"/>
      <c r="I65" s="215"/>
    </row>
    <row r="66" spans="1:35" s="11" customFormat="1" hidden="1">
      <c r="A66" s="203">
        <v>3227</v>
      </c>
      <c r="B66" s="204" t="s">
        <v>83</v>
      </c>
      <c r="C66" s="219">
        <v>25000</v>
      </c>
      <c r="D66" s="219">
        <v>10000</v>
      </c>
      <c r="E66" s="219"/>
      <c r="F66" s="219">
        <v>15000</v>
      </c>
      <c r="G66" s="219"/>
      <c r="H66" s="219"/>
      <c r="I66" s="220"/>
    </row>
    <row r="67" spans="1:35" hidden="1">
      <c r="A67" s="174" t="s">
        <v>426</v>
      </c>
      <c r="B67" s="175" t="s">
        <v>83</v>
      </c>
      <c r="C67" s="198">
        <v>25000</v>
      </c>
      <c r="D67" s="198">
        <v>10000</v>
      </c>
      <c r="E67" s="198"/>
      <c r="F67" s="198">
        <v>15000</v>
      </c>
      <c r="G67" s="198"/>
      <c r="H67" s="198"/>
      <c r="I67" s="215"/>
    </row>
    <row r="68" spans="1:35" s="256" customFormat="1">
      <c r="A68" s="253">
        <v>323</v>
      </c>
      <c r="B68" s="254" t="s">
        <v>428</v>
      </c>
      <c r="C68" s="255">
        <f>C69+C75+C78+C82+C88+C91+C94+C99+C102</f>
        <v>998800</v>
      </c>
      <c r="D68" s="255">
        <f t="shared" ref="D68:I68" si="11">D69+D75+D78+D82+D88+D91+D94+D99+D102</f>
        <v>60000</v>
      </c>
      <c r="E68" s="255">
        <f t="shared" si="11"/>
        <v>0</v>
      </c>
      <c r="F68" s="255">
        <f t="shared" si="11"/>
        <v>938800</v>
      </c>
      <c r="G68" s="255">
        <f t="shared" si="11"/>
        <v>0</v>
      </c>
      <c r="H68" s="255">
        <f t="shared" si="11"/>
        <v>0</v>
      </c>
      <c r="I68" s="255">
        <f t="shared" si="11"/>
        <v>0</v>
      </c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</row>
    <row r="69" spans="1:35" s="11" customFormat="1" hidden="1">
      <c r="A69" s="203">
        <v>3231</v>
      </c>
      <c r="B69" s="204" t="s">
        <v>86</v>
      </c>
      <c r="C69" s="219">
        <v>72000</v>
      </c>
      <c r="D69" s="219">
        <v>40000</v>
      </c>
      <c r="E69" s="219"/>
      <c r="F69" s="219">
        <v>32000</v>
      </c>
      <c r="G69" s="219"/>
      <c r="H69" s="219"/>
      <c r="I69" s="220"/>
    </row>
    <row r="70" spans="1:35" hidden="1">
      <c r="A70" s="174" t="s">
        <v>429</v>
      </c>
      <c r="B70" s="175" t="s">
        <v>434</v>
      </c>
      <c r="C70" s="198">
        <v>32400</v>
      </c>
      <c r="D70" s="198">
        <v>15000</v>
      </c>
      <c r="E70" s="198"/>
      <c r="F70" s="198">
        <v>17400</v>
      </c>
      <c r="G70" s="198"/>
      <c r="H70" s="198"/>
      <c r="I70" s="215"/>
    </row>
    <row r="71" spans="1:35" hidden="1">
      <c r="A71" s="174" t="s">
        <v>430</v>
      </c>
      <c r="B71" s="175" t="s">
        <v>435</v>
      </c>
      <c r="C71" s="198">
        <v>18000</v>
      </c>
      <c r="D71" s="198">
        <v>18000</v>
      </c>
      <c r="E71" s="198"/>
      <c r="F71" s="198"/>
      <c r="G71" s="198"/>
      <c r="H71" s="198"/>
      <c r="I71" s="215"/>
    </row>
    <row r="72" spans="1:35" hidden="1">
      <c r="A72" s="174" t="s">
        <v>431</v>
      </c>
      <c r="B72" s="175" t="s">
        <v>436</v>
      </c>
      <c r="C72" s="198">
        <v>17000</v>
      </c>
      <c r="D72" s="198">
        <v>7000</v>
      </c>
      <c r="E72" s="198"/>
      <c r="F72" s="198">
        <v>10000</v>
      </c>
      <c r="G72" s="198"/>
      <c r="H72" s="198"/>
      <c r="I72" s="215"/>
    </row>
    <row r="73" spans="1:35" hidden="1">
      <c r="A73" s="174" t="s">
        <v>432</v>
      </c>
      <c r="B73" s="175" t="s">
        <v>437</v>
      </c>
      <c r="C73" s="198">
        <v>100</v>
      </c>
      <c r="D73" s="198"/>
      <c r="E73" s="198"/>
      <c r="F73" s="198">
        <v>100</v>
      </c>
      <c r="G73" s="198"/>
      <c r="H73" s="198"/>
      <c r="I73" s="215"/>
    </row>
    <row r="74" spans="1:35" hidden="1">
      <c r="A74" s="174" t="s">
        <v>433</v>
      </c>
      <c r="B74" s="175" t="s">
        <v>438</v>
      </c>
      <c r="C74" s="198">
        <v>4500</v>
      </c>
      <c r="D74" s="198"/>
      <c r="E74" s="198"/>
      <c r="F74" s="198">
        <v>4500</v>
      </c>
      <c r="G74" s="198"/>
      <c r="H74" s="198"/>
      <c r="I74" s="215"/>
    </row>
    <row r="75" spans="1:35" s="11" customFormat="1" hidden="1">
      <c r="A75" s="203">
        <v>3232</v>
      </c>
      <c r="B75" s="204" t="s">
        <v>50</v>
      </c>
      <c r="C75" s="219">
        <v>464000</v>
      </c>
      <c r="D75" s="219"/>
      <c r="E75" s="219"/>
      <c r="F75" s="219">
        <v>464000</v>
      </c>
      <c r="G75" s="219"/>
      <c r="H75" s="219"/>
      <c r="I75" s="220"/>
    </row>
    <row r="76" spans="1:35" s="33" customFormat="1" ht="22.8" hidden="1">
      <c r="A76" s="174" t="s">
        <v>439</v>
      </c>
      <c r="B76" s="175" t="s">
        <v>441</v>
      </c>
      <c r="C76" s="201">
        <v>404000</v>
      </c>
      <c r="D76" s="201"/>
      <c r="E76" s="201"/>
      <c r="F76" s="201">
        <v>404000</v>
      </c>
      <c r="G76" s="201"/>
      <c r="H76" s="201"/>
      <c r="I76" s="216"/>
    </row>
    <row r="77" spans="1:35" hidden="1">
      <c r="A77" s="174" t="s">
        <v>440</v>
      </c>
      <c r="B77" s="175" t="s">
        <v>442</v>
      </c>
      <c r="C77" s="198">
        <v>60000</v>
      </c>
      <c r="D77" s="198"/>
      <c r="E77" s="198"/>
      <c r="F77" s="198">
        <v>60000</v>
      </c>
      <c r="G77" s="198"/>
      <c r="H77" s="198"/>
      <c r="I77" s="215"/>
    </row>
    <row r="78" spans="1:35" s="11" customFormat="1" hidden="1">
      <c r="A78" s="203">
        <v>3233</v>
      </c>
      <c r="B78" s="204" t="s">
        <v>89</v>
      </c>
      <c r="C78" s="219">
        <v>32500</v>
      </c>
      <c r="D78" s="219">
        <v>5000</v>
      </c>
      <c r="E78" s="219"/>
      <c r="F78" s="219">
        <v>27500</v>
      </c>
      <c r="G78" s="219"/>
      <c r="H78" s="219"/>
      <c r="I78" s="220"/>
    </row>
    <row r="79" spans="1:35" hidden="1">
      <c r="A79" s="174" t="s">
        <v>443</v>
      </c>
      <c r="B79" s="175" t="s">
        <v>446</v>
      </c>
      <c r="C79" s="198">
        <v>3000</v>
      </c>
      <c r="D79" s="198"/>
      <c r="E79" s="198"/>
      <c r="F79" s="198">
        <v>3000</v>
      </c>
      <c r="G79" s="198"/>
      <c r="H79" s="198"/>
      <c r="I79" s="215"/>
    </row>
    <row r="80" spans="1:35" hidden="1">
      <c r="A80" s="174" t="s">
        <v>444</v>
      </c>
      <c r="B80" s="175" t="s">
        <v>447</v>
      </c>
      <c r="C80" s="198">
        <v>20000</v>
      </c>
      <c r="D80" s="198">
        <v>5000</v>
      </c>
      <c r="E80" s="198"/>
      <c r="F80" s="198">
        <v>15000</v>
      </c>
      <c r="G80" s="198"/>
      <c r="H80" s="198"/>
      <c r="I80" s="215"/>
    </row>
    <row r="81" spans="1:9" hidden="1">
      <c r="A81" s="174" t="s">
        <v>445</v>
      </c>
      <c r="B81" s="175" t="s">
        <v>448</v>
      </c>
      <c r="C81" s="198">
        <v>9500</v>
      </c>
      <c r="D81" s="198"/>
      <c r="E81" s="198"/>
      <c r="F81" s="198">
        <v>9500</v>
      </c>
      <c r="G81" s="198"/>
      <c r="H81" s="198"/>
      <c r="I81" s="215"/>
    </row>
    <row r="82" spans="1:9" s="11" customFormat="1" hidden="1">
      <c r="A82" s="203">
        <v>3234</v>
      </c>
      <c r="B82" s="204" t="s">
        <v>91</v>
      </c>
      <c r="C82" s="219">
        <v>284000</v>
      </c>
      <c r="D82" s="219"/>
      <c r="E82" s="219"/>
      <c r="F82" s="219">
        <v>284000</v>
      </c>
      <c r="G82" s="219"/>
      <c r="H82" s="219"/>
      <c r="I82" s="220"/>
    </row>
    <row r="83" spans="1:9" hidden="1">
      <c r="A83" s="174" t="s">
        <v>449</v>
      </c>
      <c r="B83" s="175" t="s">
        <v>454</v>
      </c>
      <c r="C83" s="198">
        <v>97000</v>
      </c>
      <c r="D83" s="198"/>
      <c r="E83" s="198"/>
      <c r="F83" s="198">
        <v>97000</v>
      </c>
      <c r="G83" s="198"/>
      <c r="H83" s="198"/>
      <c r="I83" s="215"/>
    </row>
    <row r="84" spans="1:9" hidden="1">
      <c r="A84" s="174" t="s">
        <v>450</v>
      </c>
      <c r="B84" s="175" t="s">
        <v>455</v>
      </c>
      <c r="C84" s="198">
        <v>110000</v>
      </c>
      <c r="D84" s="198"/>
      <c r="E84" s="198"/>
      <c r="F84" s="198">
        <v>110000</v>
      </c>
      <c r="G84" s="198"/>
      <c r="H84" s="198"/>
      <c r="I84" s="215"/>
    </row>
    <row r="85" spans="1:9" hidden="1">
      <c r="A85" s="174" t="s">
        <v>451</v>
      </c>
      <c r="B85" s="175" t="s">
        <v>456</v>
      </c>
      <c r="C85" s="198">
        <v>5000</v>
      </c>
      <c r="D85" s="198"/>
      <c r="E85" s="198"/>
      <c r="F85" s="198">
        <v>5000</v>
      </c>
      <c r="G85" s="198"/>
      <c r="H85" s="198"/>
      <c r="I85" s="215"/>
    </row>
    <row r="86" spans="1:9" hidden="1">
      <c r="A86" s="174" t="s">
        <v>452</v>
      </c>
      <c r="B86" s="175" t="s">
        <v>457</v>
      </c>
      <c r="C86" s="198">
        <v>20000</v>
      </c>
      <c r="D86" s="198"/>
      <c r="E86" s="198"/>
      <c r="F86" s="198">
        <v>20000</v>
      </c>
      <c r="G86" s="198"/>
      <c r="H86" s="198"/>
      <c r="I86" s="215"/>
    </row>
    <row r="87" spans="1:9" hidden="1">
      <c r="A87" s="174" t="s">
        <v>453</v>
      </c>
      <c r="B87" s="175" t="s">
        <v>458</v>
      </c>
      <c r="C87" s="198">
        <v>52000</v>
      </c>
      <c r="D87" s="198"/>
      <c r="E87" s="198"/>
      <c r="F87" s="198">
        <v>52000</v>
      </c>
      <c r="G87" s="198"/>
      <c r="H87" s="198"/>
      <c r="I87" s="215"/>
    </row>
    <row r="88" spans="1:9" s="11" customFormat="1" hidden="1">
      <c r="A88" s="203">
        <v>3235</v>
      </c>
      <c r="B88" s="204" t="s">
        <v>93</v>
      </c>
      <c r="C88" s="219">
        <v>13000</v>
      </c>
      <c r="D88" s="219"/>
      <c r="E88" s="219"/>
      <c r="F88" s="219">
        <v>13000</v>
      </c>
      <c r="G88" s="219"/>
      <c r="H88" s="219"/>
      <c r="I88" s="220"/>
    </row>
    <row r="89" spans="1:9" hidden="1">
      <c r="A89" s="174" t="s">
        <v>459</v>
      </c>
      <c r="B89" s="175" t="s">
        <v>463</v>
      </c>
      <c r="C89" s="198">
        <v>5000</v>
      </c>
      <c r="D89" s="198"/>
      <c r="E89" s="198"/>
      <c r="F89" s="198">
        <v>5000</v>
      </c>
      <c r="G89" s="198"/>
      <c r="H89" s="198"/>
      <c r="I89" s="215"/>
    </row>
    <row r="90" spans="1:9" hidden="1">
      <c r="A90" s="174" t="s">
        <v>460</v>
      </c>
      <c r="B90" s="175" t="s">
        <v>464</v>
      </c>
      <c r="C90" s="198">
        <v>8000</v>
      </c>
      <c r="D90" s="198"/>
      <c r="E90" s="198"/>
      <c r="F90" s="198">
        <v>8000</v>
      </c>
      <c r="G90" s="198"/>
      <c r="H90" s="198"/>
      <c r="I90" s="215"/>
    </row>
    <row r="91" spans="1:9" s="11" customFormat="1" hidden="1">
      <c r="A91" s="203">
        <v>3236</v>
      </c>
      <c r="B91" s="204" t="s">
        <v>95</v>
      </c>
      <c r="C91" s="219">
        <v>28000</v>
      </c>
      <c r="D91" s="219">
        <v>15000</v>
      </c>
      <c r="E91" s="219"/>
      <c r="F91" s="219">
        <v>13000</v>
      </c>
      <c r="G91" s="219"/>
      <c r="H91" s="219"/>
      <c r="I91" s="220"/>
    </row>
    <row r="92" spans="1:9" s="33" customFormat="1" ht="22.8" hidden="1">
      <c r="A92" s="174" t="s">
        <v>461</v>
      </c>
      <c r="B92" s="175" t="s">
        <v>465</v>
      </c>
      <c r="C92" s="201">
        <v>17000</v>
      </c>
      <c r="D92" s="225">
        <v>15000</v>
      </c>
      <c r="E92" s="201"/>
      <c r="F92" s="201">
        <v>2000</v>
      </c>
      <c r="G92" s="201"/>
      <c r="H92" s="201"/>
      <c r="I92" s="216"/>
    </row>
    <row r="93" spans="1:9" hidden="1">
      <c r="A93" s="174" t="s">
        <v>462</v>
      </c>
      <c r="B93" s="175" t="s">
        <v>466</v>
      </c>
      <c r="C93" s="198">
        <v>11000</v>
      </c>
      <c r="D93" s="226"/>
      <c r="E93" s="198"/>
      <c r="F93" s="198">
        <v>11000</v>
      </c>
      <c r="G93" s="198"/>
      <c r="H93" s="198"/>
      <c r="I93" s="215"/>
    </row>
    <row r="94" spans="1:9" s="11" customFormat="1" hidden="1">
      <c r="A94" s="203">
        <v>3237</v>
      </c>
      <c r="B94" s="204" t="s">
        <v>97</v>
      </c>
      <c r="C94" s="219">
        <v>30000</v>
      </c>
      <c r="D94" s="219"/>
      <c r="E94" s="219"/>
      <c r="F94" s="219">
        <v>30000</v>
      </c>
      <c r="G94" s="219"/>
      <c r="H94" s="219"/>
      <c r="I94" s="220"/>
    </row>
    <row r="95" spans="1:9" hidden="1">
      <c r="A95" s="174" t="s">
        <v>467</v>
      </c>
      <c r="B95" s="175" t="s">
        <v>471</v>
      </c>
      <c r="C95" s="198">
        <v>3000</v>
      </c>
      <c r="D95" s="198"/>
      <c r="E95" s="198"/>
      <c r="F95" s="198">
        <v>3000</v>
      </c>
      <c r="G95" s="198"/>
      <c r="H95" s="198"/>
      <c r="I95" s="215"/>
    </row>
    <row r="96" spans="1:9" hidden="1">
      <c r="A96" s="174" t="s">
        <v>468</v>
      </c>
      <c r="B96" s="175" t="s">
        <v>472</v>
      </c>
      <c r="C96" s="198">
        <v>5000</v>
      </c>
      <c r="D96" s="198"/>
      <c r="E96" s="198"/>
      <c r="F96" s="198">
        <v>5000</v>
      </c>
      <c r="G96" s="198"/>
      <c r="H96" s="198"/>
      <c r="I96" s="215"/>
    </row>
    <row r="97" spans="1:35" hidden="1">
      <c r="A97" s="174" t="s">
        <v>469</v>
      </c>
      <c r="B97" s="175" t="s">
        <v>473</v>
      </c>
      <c r="C97" s="198">
        <v>10000</v>
      </c>
      <c r="D97" s="198"/>
      <c r="E97" s="198"/>
      <c r="F97" s="198">
        <v>10000</v>
      </c>
      <c r="G97" s="198"/>
      <c r="H97" s="198"/>
      <c r="I97" s="215"/>
    </row>
    <row r="98" spans="1:35" hidden="1">
      <c r="A98" s="174" t="s">
        <v>470</v>
      </c>
      <c r="B98" s="175" t="s">
        <v>474</v>
      </c>
      <c r="C98" s="198">
        <v>12000</v>
      </c>
      <c r="D98" s="198"/>
      <c r="E98" s="198"/>
      <c r="F98" s="198">
        <v>12000</v>
      </c>
      <c r="G98" s="198"/>
      <c r="H98" s="198"/>
      <c r="I98" s="215"/>
    </row>
    <row r="99" spans="1:35" s="11" customFormat="1" hidden="1">
      <c r="A99" s="203">
        <v>3238</v>
      </c>
      <c r="B99" s="204" t="s">
        <v>99</v>
      </c>
      <c r="C99" s="219">
        <v>40000</v>
      </c>
      <c r="D99" s="219"/>
      <c r="E99" s="219"/>
      <c r="F99" s="219">
        <v>40000</v>
      </c>
      <c r="G99" s="219"/>
      <c r="H99" s="219"/>
      <c r="I99" s="220"/>
    </row>
    <row r="100" spans="1:35" hidden="1">
      <c r="A100" s="174" t="s">
        <v>475</v>
      </c>
      <c r="B100" s="175" t="s">
        <v>477</v>
      </c>
      <c r="C100" s="198">
        <v>3000</v>
      </c>
      <c r="D100" s="198"/>
      <c r="E100" s="198"/>
      <c r="F100" s="198">
        <v>3000</v>
      </c>
      <c r="G100" s="198"/>
      <c r="H100" s="198"/>
      <c r="I100" s="215"/>
    </row>
    <row r="101" spans="1:35" hidden="1">
      <c r="A101" s="174" t="s">
        <v>476</v>
      </c>
      <c r="B101" s="175" t="s">
        <v>478</v>
      </c>
      <c r="C101" s="198">
        <v>37000</v>
      </c>
      <c r="D101" s="198"/>
      <c r="E101" s="198"/>
      <c r="F101" s="198">
        <v>37000</v>
      </c>
      <c r="G101" s="198"/>
      <c r="H101" s="198"/>
      <c r="I101" s="215"/>
    </row>
    <row r="102" spans="1:35" s="11" customFormat="1" hidden="1">
      <c r="A102" s="203">
        <v>3239</v>
      </c>
      <c r="B102" s="204" t="s">
        <v>101</v>
      </c>
      <c r="C102" s="219">
        <v>35300</v>
      </c>
      <c r="D102" s="219"/>
      <c r="E102" s="219"/>
      <c r="F102" s="219">
        <v>35300</v>
      </c>
      <c r="G102" s="219"/>
      <c r="H102" s="219"/>
      <c r="I102" s="220"/>
    </row>
    <row r="103" spans="1:35" s="33" customFormat="1" ht="20.399999999999999" hidden="1">
      <c r="A103" s="174" t="s">
        <v>479</v>
      </c>
      <c r="B103" s="205" t="s">
        <v>486</v>
      </c>
      <c r="C103" s="201">
        <v>10000</v>
      </c>
      <c r="D103" s="225"/>
      <c r="E103" s="201"/>
      <c r="F103" s="201">
        <v>10000</v>
      </c>
      <c r="G103" s="201"/>
      <c r="H103" s="201"/>
      <c r="I103" s="216"/>
    </row>
    <row r="104" spans="1:35" hidden="1">
      <c r="A104" s="174" t="s">
        <v>480</v>
      </c>
      <c r="B104" s="175" t="s">
        <v>483</v>
      </c>
      <c r="C104" s="198">
        <v>1000</v>
      </c>
      <c r="D104" s="226"/>
      <c r="E104" s="198"/>
      <c r="F104" s="198">
        <v>1000</v>
      </c>
      <c r="G104" s="198"/>
      <c r="H104" s="198"/>
      <c r="I104" s="215"/>
    </row>
    <row r="105" spans="1:35" hidden="1">
      <c r="A105" s="174" t="s">
        <v>481</v>
      </c>
      <c r="B105" s="175" t="s">
        <v>484</v>
      </c>
      <c r="C105" s="198">
        <v>1000</v>
      </c>
      <c r="D105" s="198"/>
      <c r="E105" s="198"/>
      <c r="F105" s="198">
        <v>1000</v>
      </c>
      <c r="G105" s="198"/>
      <c r="H105" s="198"/>
      <c r="I105" s="215"/>
    </row>
    <row r="106" spans="1:35" hidden="1">
      <c r="A106" s="174" t="s">
        <v>482</v>
      </c>
      <c r="B106" s="175" t="s">
        <v>485</v>
      </c>
      <c r="C106" s="198">
        <v>23300</v>
      </c>
      <c r="D106" s="198"/>
      <c r="E106" s="198"/>
      <c r="F106" s="198">
        <v>23300</v>
      </c>
      <c r="G106" s="198"/>
      <c r="H106" s="198"/>
      <c r="I106" s="215"/>
    </row>
    <row r="107" spans="1:35" s="256" customFormat="1">
      <c r="A107" s="253" t="s">
        <v>105</v>
      </c>
      <c r="B107" s="254" t="s">
        <v>487</v>
      </c>
      <c r="C107" s="255">
        <f>C108+C110+C113+C115+C117+C121</f>
        <v>101000</v>
      </c>
      <c r="D107" s="255">
        <f t="shared" ref="D107:I107" si="12">D108+D110+D113+D115+D117+D121</f>
        <v>0</v>
      </c>
      <c r="E107" s="255">
        <f t="shared" si="12"/>
        <v>4500</v>
      </c>
      <c r="F107" s="255">
        <f t="shared" si="12"/>
        <v>83500</v>
      </c>
      <c r="G107" s="255">
        <f t="shared" si="12"/>
        <v>13000</v>
      </c>
      <c r="H107" s="255">
        <f t="shared" si="12"/>
        <v>0</v>
      </c>
      <c r="I107" s="255">
        <f t="shared" si="12"/>
        <v>0</v>
      </c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</row>
    <row r="108" spans="1:35" s="34" customFormat="1" ht="24" hidden="1">
      <c r="A108" s="203">
        <v>3291</v>
      </c>
      <c r="B108" s="204" t="s">
        <v>107</v>
      </c>
      <c r="C108" s="223">
        <v>5000</v>
      </c>
      <c r="D108" s="223"/>
      <c r="E108" s="223"/>
      <c r="F108" s="223">
        <v>5000</v>
      </c>
      <c r="G108" s="223"/>
      <c r="H108" s="223"/>
      <c r="I108" s="224"/>
    </row>
    <row r="109" spans="1:35" s="33" customFormat="1" ht="22.8" hidden="1">
      <c r="A109" s="174" t="s">
        <v>488</v>
      </c>
      <c r="B109" s="227" t="s">
        <v>489</v>
      </c>
      <c r="C109" s="201">
        <v>5000</v>
      </c>
      <c r="D109" s="201"/>
      <c r="E109" s="201"/>
      <c r="F109" s="201">
        <v>5000</v>
      </c>
      <c r="G109" s="201"/>
      <c r="H109" s="201"/>
      <c r="I109" s="216"/>
    </row>
    <row r="110" spans="1:35" s="11" customFormat="1" hidden="1">
      <c r="A110" s="203">
        <v>3292</v>
      </c>
      <c r="B110" s="204" t="s">
        <v>109</v>
      </c>
      <c r="C110" s="219">
        <v>13000</v>
      </c>
      <c r="D110" s="219"/>
      <c r="E110" s="219"/>
      <c r="F110" s="219">
        <v>13000</v>
      </c>
      <c r="G110" s="219"/>
      <c r="H110" s="219"/>
      <c r="I110" s="220"/>
    </row>
    <row r="111" spans="1:35" hidden="1">
      <c r="A111" s="174" t="s">
        <v>491</v>
      </c>
      <c r="B111" s="175" t="s">
        <v>492</v>
      </c>
      <c r="C111" s="198">
        <v>7600</v>
      </c>
      <c r="D111" s="198"/>
      <c r="E111" s="198"/>
      <c r="F111" s="198">
        <v>7600</v>
      </c>
      <c r="G111" s="198"/>
      <c r="H111" s="198"/>
      <c r="I111" s="215"/>
    </row>
    <row r="112" spans="1:35" hidden="1">
      <c r="A112" s="174" t="s">
        <v>490</v>
      </c>
      <c r="B112" s="175" t="s">
        <v>493</v>
      </c>
      <c r="C112" s="198">
        <v>5400</v>
      </c>
      <c r="D112" s="198"/>
      <c r="E112" s="198"/>
      <c r="F112" s="198">
        <v>5400</v>
      </c>
      <c r="G112" s="198"/>
      <c r="H112" s="198"/>
      <c r="I112" s="215"/>
    </row>
    <row r="113" spans="1:35" s="11" customFormat="1" hidden="1">
      <c r="A113" s="203">
        <v>3293</v>
      </c>
      <c r="B113" s="204" t="s">
        <v>111</v>
      </c>
      <c r="C113" s="219">
        <v>15000</v>
      </c>
      <c r="D113" s="219"/>
      <c r="E113" s="219"/>
      <c r="F113" s="219">
        <v>15000</v>
      </c>
      <c r="G113" s="219"/>
      <c r="H113" s="219"/>
      <c r="I113" s="220"/>
    </row>
    <row r="114" spans="1:35" hidden="1">
      <c r="A114" s="174" t="s">
        <v>494</v>
      </c>
      <c r="B114" s="175" t="s">
        <v>111</v>
      </c>
      <c r="C114" s="198">
        <v>15000</v>
      </c>
      <c r="D114" s="198"/>
      <c r="E114" s="198"/>
      <c r="F114" s="198">
        <v>15000</v>
      </c>
      <c r="G114" s="198"/>
      <c r="H114" s="198"/>
      <c r="I114" s="215"/>
    </row>
    <row r="115" spans="1:35" s="11" customFormat="1" hidden="1">
      <c r="A115" s="203">
        <v>3294</v>
      </c>
      <c r="B115" s="204" t="s">
        <v>346</v>
      </c>
      <c r="C115" s="219">
        <v>2000</v>
      </c>
      <c r="D115" s="219"/>
      <c r="E115" s="219"/>
      <c r="F115" s="219">
        <v>2000</v>
      </c>
      <c r="G115" s="219"/>
      <c r="H115" s="219"/>
      <c r="I115" s="220"/>
    </row>
    <row r="116" spans="1:35" hidden="1">
      <c r="A116" s="174" t="s">
        <v>495</v>
      </c>
      <c r="B116" s="175" t="s">
        <v>496</v>
      </c>
      <c r="C116" s="198">
        <v>2000</v>
      </c>
      <c r="D116" s="198"/>
      <c r="E116" s="198"/>
      <c r="F116" s="198">
        <v>2000</v>
      </c>
      <c r="G116" s="198"/>
      <c r="H116" s="198"/>
      <c r="I116" s="215"/>
    </row>
    <row r="117" spans="1:35" s="11" customFormat="1" hidden="1">
      <c r="A117" s="203">
        <v>3295</v>
      </c>
      <c r="B117" s="204" t="s">
        <v>115</v>
      </c>
      <c r="C117" s="219">
        <v>16000</v>
      </c>
      <c r="D117" s="219"/>
      <c r="E117" s="219"/>
      <c r="F117" s="219">
        <v>3000</v>
      </c>
      <c r="G117" s="219">
        <v>13000</v>
      </c>
      <c r="H117" s="219"/>
      <c r="I117" s="220"/>
    </row>
    <row r="118" spans="1:35" hidden="1">
      <c r="A118" s="174" t="s">
        <v>497</v>
      </c>
      <c r="B118" s="175" t="s">
        <v>500</v>
      </c>
      <c r="C118" s="198">
        <v>1500</v>
      </c>
      <c r="D118" s="198"/>
      <c r="E118" s="198"/>
      <c r="F118" s="198">
        <v>1500</v>
      </c>
      <c r="G118" s="198"/>
      <c r="H118" s="198"/>
      <c r="I118" s="215"/>
    </row>
    <row r="119" spans="1:35" hidden="1">
      <c r="A119" s="174" t="s">
        <v>498</v>
      </c>
      <c r="B119" s="175" t="s">
        <v>501</v>
      </c>
      <c r="C119" s="198">
        <v>1500</v>
      </c>
      <c r="D119" s="198"/>
      <c r="E119" s="198"/>
      <c r="F119" s="198">
        <v>1500</v>
      </c>
      <c r="G119" s="198"/>
      <c r="H119" s="198"/>
      <c r="I119" s="215"/>
    </row>
    <row r="120" spans="1:35" s="33" customFormat="1" hidden="1">
      <c r="A120" s="174" t="s">
        <v>499</v>
      </c>
      <c r="B120" s="205" t="s">
        <v>534</v>
      </c>
      <c r="C120" s="201">
        <v>13000</v>
      </c>
      <c r="D120" s="201"/>
      <c r="E120" s="201"/>
      <c r="F120" s="201"/>
      <c r="G120" s="201">
        <v>13000</v>
      </c>
      <c r="H120" s="201"/>
      <c r="I120" s="216"/>
    </row>
    <row r="121" spans="1:35" s="11" customFormat="1" hidden="1">
      <c r="A121" s="203">
        <v>3299</v>
      </c>
      <c r="B121" s="204" t="s">
        <v>347</v>
      </c>
      <c r="C121" s="219">
        <v>50000</v>
      </c>
      <c r="D121" s="219"/>
      <c r="E121" s="219">
        <v>4500</v>
      </c>
      <c r="F121" s="219">
        <v>45500</v>
      </c>
      <c r="G121" s="219"/>
      <c r="H121" s="219"/>
      <c r="I121" s="220"/>
    </row>
    <row r="122" spans="1:35" hidden="1">
      <c r="A122" s="228" t="s">
        <v>502</v>
      </c>
      <c r="B122" s="229" t="s">
        <v>504</v>
      </c>
      <c r="C122" s="198">
        <v>2000</v>
      </c>
      <c r="D122" s="198"/>
      <c r="E122" s="198"/>
      <c r="F122" s="198">
        <v>2000</v>
      </c>
      <c r="G122" s="198"/>
      <c r="H122" s="198"/>
      <c r="I122" s="215"/>
    </row>
    <row r="123" spans="1:35" hidden="1">
      <c r="A123" s="228" t="s">
        <v>503</v>
      </c>
      <c r="B123" s="229" t="s">
        <v>347</v>
      </c>
      <c r="C123" s="198">
        <v>48000</v>
      </c>
      <c r="D123" s="198"/>
      <c r="E123" s="198">
        <v>4500</v>
      </c>
      <c r="F123" s="198">
        <v>43500</v>
      </c>
      <c r="G123" s="198"/>
      <c r="H123" s="198"/>
      <c r="I123" s="215"/>
    </row>
    <row r="124" spans="1:35" s="11" customFormat="1">
      <c r="A124" s="217">
        <v>34</v>
      </c>
      <c r="B124" s="218" t="s">
        <v>532</v>
      </c>
      <c r="C124" s="219">
        <f t="shared" ref="C124:I124" si="13">C126+C128+C129</f>
        <v>6000</v>
      </c>
      <c r="D124" s="219">
        <f t="shared" si="13"/>
        <v>0</v>
      </c>
      <c r="E124" s="219">
        <f t="shared" si="13"/>
        <v>0</v>
      </c>
      <c r="F124" s="219">
        <f t="shared" si="13"/>
        <v>6000</v>
      </c>
      <c r="G124" s="219">
        <f t="shared" si="13"/>
        <v>0</v>
      </c>
      <c r="H124" s="219">
        <f t="shared" si="13"/>
        <v>0</v>
      </c>
      <c r="I124" s="220">
        <f t="shared" si="13"/>
        <v>0</v>
      </c>
    </row>
    <row r="125" spans="1:35" s="256" customFormat="1">
      <c r="A125" s="253">
        <v>343</v>
      </c>
      <c r="B125" s="254" t="s">
        <v>505</v>
      </c>
      <c r="C125" s="255">
        <f>C126</f>
        <v>6000</v>
      </c>
      <c r="D125" s="255">
        <f t="shared" ref="D125:I125" si="14">D126</f>
        <v>0</v>
      </c>
      <c r="E125" s="255">
        <f t="shared" si="14"/>
        <v>0</v>
      </c>
      <c r="F125" s="255">
        <f t="shared" si="14"/>
        <v>6000</v>
      </c>
      <c r="G125" s="255">
        <f t="shared" si="14"/>
        <v>0</v>
      </c>
      <c r="H125" s="255">
        <f t="shared" si="14"/>
        <v>0</v>
      </c>
      <c r="I125" s="255">
        <f t="shared" si="14"/>
        <v>0</v>
      </c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</row>
    <row r="126" spans="1:35" s="11" customFormat="1" hidden="1">
      <c r="A126" s="203">
        <v>3431</v>
      </c>
      <c r="B126" s="204" t="s">
        <v>127</v>
      </c>
      <c r="C126" s="219">
        <v>6000</v>
      </c>
      <c r="D126" s="219"/>
      <c r="E126" s="219"/>
      <c r="F126" s="219">
        <v>6000</v>
      </c>
      <c r="G126" s="219"/>
      <c r="H126" s="219"/>
      <c r="I126" s="220"/>
    </row>
    <row r="127" spans="1:35" hidden="1">
      <c r="A127" s="174" t="s">
        <v>508</v>
      </c>
      <c r="B127" s="176" t="s">
        <v>509</v>
      </c>
      <c r="C127" s="198">
        <v>6000</v>
      </c>
      <c r="D127" s="198"/>
      <c r="E127" s="198"/>
      <c r="F127" s="198">
        <v>6000</v>
      </c>
      <c r="G127" s="198"/>
      <c r="H127" s="198"/>
      <c r="I127" s="215"/>
    </row>
    <row r="128" spans="1:35" ht="22.8" hidden="1">
      <c r="A128" s="174">
        <v>3432</v>
      </c>
      <c r="B128" s="175" t="s">
        <v>129</v>
      </c>
      <c r="C128" s="198"/>
      <c r="D128" s="198"/>
      <c r="E128" s="198"/>
      <c r="F128" s="198"/>
      <c r="G128" s="198"/>
      <c r="H128" s="198"/>
      <c r="I128" s="215"/>
    </row>
    <row r="129" spans="1:35" hidden="1">
      <c r="A129" s="174">
        <v>3433</v>
      </c>
      <c r="B129" s="175" t="s">
        <v>348</v>
      </c>
      <c r="C129" s="198"/>
      <c r="D129" s="198"/>
      <c r="E129" s="198"/>
      <c r="F129" s="198"/>
      <c r="G129" s="198"/>
      <c r="H129" s="198"/>
      <c r="I129" s="215"/>
    </row>
    <row r="130" spans="1:35" s="11" customFormat="1">
      <c r="A130" s="250" t="s">
        <v>147</v>
      </c>
      <c r="B130" s="251" t="s">
        <v>506</v>
      </c>
      <c r="C130" s="252">
        <f>C131</f>
        <v>58000</v>
      </c>
      <c r="D130" s="252">
        <f t="shared" ref="D130:I130" si="15">D131</f>
        <v>0</v>
      </c>
      <c r="E130" s="252">
        <f t="shared" si="15"/>
        <v>0</v>
      </c>
      <c r="F130" s="252">
        <f t="shared" si="15"/>
        <v>56400</v>
      </c>
      <c r="G130" s="252">
        <f t="shared" si="15"/>
        <v>0</v>
      </c>
      <c r="H130" s="252">
        <f t="shared" si="15"/>
        <v>1600</v>
      </c>
      <c r="I130" s="252">
        <f t="shared" si="15"/>
        <v>0</v>
      </c>
    </row>
    <row r="131" spans="1:35" s="34" customFormat="1" ht="24.6" customHeight="1">
      <c r="A131" s="203" t="s">
        <v>159</v>
      </c>
      <c r="B131" s="204" t="s">
        <v>533</v>
      </c>
      <c r="C131" s="223">
        <f>C132+C149</f>
        <v>58000</v>
      </c>
      <c r="D131" s="223">
        <f t="shared" ref="D131:I131" si="16">D132+D149</f>
        <v>0</v>
      </c>
      <c r="E131" s="223">
        <f t="shared" si="16"/>
        <v>0</v>
      </c>
      <c r="F131" s="223">
        <f t="shared" si="16"/>
        <v>56400</v>
      </c>
      <c r="G131" s="223">
        <f t="shared" si="16"/>
        <v>0</v>
      </c>
      <c r="H131" s="223">
        <f t="shared" si="16"/>
        <v>1600</v>
      </c>
      <c r="I131" s="223">
        <f t="shared" si="16"/>
        <v>0</v>
      </c>
    </row>
    <row r="132" spans="1:35" s="256" customFormat="1">
      <c r="A132" s="253" t="s">
        <v>165</v>
      </c>
      <c r="B132" s="254" t="s">
        <v>528</v>
      </c>
      <c r="C132" s="255">
        <f>C133+C136+C138+C140+C142+C144+C146</f>
        <v>55000</v>
      </c>
      <c r="D132" s="255">
        <f t="shared" ref="D132:I132" si="17">D133+D136+D138+D140+D142+D144+D146</f>
        <v>0</v>
      </c>
      <c r="E132" s="255">
        <f t="shared" si="17"/>
        <v>0</v>
      </c>
      <c r="F132" s="255">
        <f t="shared" si="17"/>
        <v>53400</v>
      </c>
      <c r="G132" s="255">
        <f t="shared" si="17"/>
        <v>0</v>
      </c>
      <c r="H132" s="255">
        <f t="shared" si="17"/>
        <v>1600</v>
      </c>
      <c r="I132" s="255">
        <f t="shared" si="17"/>
        <v>0</v>
      </c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</row>
    <row r="133" spans="1:35" s="11" customFormat="1" hidden="1">
      <c r="A133" s="203">
        <v>4221</v>
      </c>
      <c r="B133" s="204" t="s">
        <v>167</v>
      </c>
      <c r="C133" s="219">
        <v>5000</v>
      </c>
      <c r="D133" s="219"/>
      <c r="E133" s="219"/>
      <c r="F133" s="219">
        <v>5000</v>
      </c>
      <c r="G133" s="219"/>
      <c r="H133" s="219"/>
      <c r="I133" s="220"/>
    </row>
    <row r="134" spans="1:35" hidden="1">
      <c r="A134" s="174" t="s">
        <v>510</v>
      </c>
      <c r="B134" s="175" t="s">
        <v>512</v>
      </c>
      <c r="C134" s="198">
        <v>4000</v>
      </c>
      <c r="D134" s="198"/>
      <c r="E134" s="198"/>
      <c r="F134" s="198">
        <v>4000</v>
      </c>
      <c r="G134" s="198"/>
      <c r="H134" s="198"/>
      <c r="I134" s="215"/>
    </row>
    <row r="135" spans="1:35" hidden="1">
      <c r="A135" s="174" t="s">
        <v>511</v>
      </c>
      <c r="B135" s="175" t="s">
        <v>513</v>
      </c>
      <c r="C135" s="198">
        <v>1000</v>
      </c>
      <c r="D135" s="198"/>
      <c r="E135" s="198"/>
      <c r="F135" s="198">
        <v>1000</v>
      </c>
      <c r="G135" s="198"/>
      <c r="H135" s="198"/>
      <c r="I135" s="215"/>
    </row>
    <row r="136" spans="1:35" s="11" customFormat="1" hidden="1">
      <c r="A136" s="203">
        <v>4222</v>
      </c>
      <c r="B136" s="204" t="s">
        <v>169</v>
      </c>
      <c r="C136" s="219">
        <v>5000</v>
      </c>
      <c r="D136" s="219"/>
      <c r="E136" s="219"/>
      <c r="F136" s="219">
        <v>5000</v>
      </c>
      <c r="G136" s="219"/>
      <c r="H136" s="219"/>
      <c r="I136" s="220"/>
    </row>
    <row r="137" spans="1:35" hidden="1">
      <c r="A137" s="174" t="s">
        <v>514</v>
      </c>
      <c r="B137" s="175" t="s">
        <v>515</v>
      </c>
      <c r="C137" s="198">
        <v>5000</v>
      </c>
      <c r="D137" s="198"/>
      <c r="E137" s="198"/>
      <c r="F137" s="198">
        <v>5000</v>
      </c>
      <c r="G137" s="198"/>
      <c r="H137" s="198"/>
      <c r="I137" s="215"/>
    </row>
    <row r="138" spans="1:35" s="11" customFormat="1" hidden="1">
      <c r="A138" s="203">
        <v>4223</v>
      </c>
      <c r="B138" s="204" t="s">
        <v>171</v>
      </c>
      <c r="C138" s="219">
        <v>5000</v>
      </c>
      <c r="D138" s="219"/>
      <c r="E138" s="219"/>
      <c r="F138" s="219">
        <v>5000</v>
      </c>
      <c r="G138" s="219"/>
      <c r="H138" s="219"/>
      <c r="I138" s="220"/>
    </row>
    <row r="139" spans="1:35" hidden="1">
      <c r="A139" s="174" t="s">
        <v>516</v>
      </c>
      <c r="B139" s="175" t="s">
        <v>517</v>
      </c>
      <c r="C139" s="198">
        <v>5000</v>
      </c>
      <c r="D139" s="198"/>
      <c r="E139" s="198"/>
      <c r="F139" s="198">
        <v>5000</v>
      </c>
      <c r="G139" s="198"/>
      <c r="H139" s="198"/>
      <c r="I139" s="215"/>
    </row>
    <row r="140" spans="1:35" s="11" customFormat="1" hidden="1">
      <c r="A140" s="203">
        <v>4224</v>
      </c>
      <c r="B140" s="204" t="s">
        <v>173</v>
      </c>
      <c r="C140" s="219">
        <v>2000</v>
      </c>
      <c r="D140" s="219"/>
      <c r="E140" s="219"/>
      <c r="F140" s="219">
        <v>2000</v>
      </c>
      <c r="G140" s="219"/>
      <c r="H140" s="219"/>
      <c r="I140" s="220"/>
    </row>
    <row r="141" spans="1:35" hidden="1">
      <c r="A141" s="174" t="s">
        <v>518</v>
      </c>
      <c r="B141" s="175" t="s">
        <v>519</v>
      </c>
      <c r="C141" s="198">
        <v>2000</v>
      </c>
      <c r="D141" s="198"/>
      <c r="E141" s="198"/>
      <c r="F141" s="198">
        <v>2000</v>
      </c>
      <c r="G141" s="198"/>
      <c r="H141" s="198"/>
      <c r="I141" s="215"/>
    </row>
    <row r="142" spans="1:35" s="11" customFormat="1" hidden="1">
      <c r="A142" s="203">
        <v>4225</v>
      </c>
      <c r="B142" s="204" t="s">
        <v>349</v>
      </c>
      <c r="C142" s="219">
        <v>5000</v>
      </c>
      <c r="D142" s="219"/>
      <c r="E142" s="219"/>
      <c r="F142" s="219">
        <v>5000</v>
      </c>
      <c r="G142" s="219"/>
      <c r="H142" s="219"/>
      <c r="I142" s="220"/>
    </row>
    <row r="143" spans="1:35" hidden="1">
      <c r="A143" s="174" t="s">
        <v>520</v>
      </c>
      <c r="B143" s="175" t="s">
        <v>521</v>
      </c>
      <c r="C143" s="198">
        <v>5000</v>
      </c>
      <c r="D143" s="198"/>
      <c r="E143" s="198"/>
      <c r="F143" s="198">
        <v>5000</v>
      </c>
      <c r="G143" s="198"/>
      <c r="H143" s="198"/>
      <c r="I143" s="215"/>
    </row>
    <row r="144" spans="1:35" s="11" customFormat="1" hidden="1">
      <c r="A144" s="203">
        <v>4226</v>
      </c>
      <c r="B144" s="204" t="s">
        <v>177</v>
      </c>
      <c r="C144" s="219">
        <v>3000</v>
      </c>
      <c r="D144" s="219"/>
      <c r="E144" s="219"/>
      <c r="F144" s="219">
        <v>3000</v>
      </c>
      <c r="G144" s="219"/>
      <c r="H144" s="219"/>
      <c r="I144" s="220"/>
    </row>
    <row r="145" spans="1:35" hidden="1">
      <c r="A145" s="174" t="s">
        <v>522</v>
      </c>
      <c r="B145" s="175" t="s">
        <v>523</v>
      </c>
      <c r="C145" s="198">
        <v>3000</v>
      </c>
      <c r="D145" s="198"/>
      <c r="E145" s="198"/>
      <c r="F145" s="198">
        <v>3000</v>
      </c>
      <c r="G145" s="198"/>
      <c r="H145" s="198"/>
      <c r="I145" s="215"/>
    </row>
    <row r="146" spans="1:35" s="11" customFormat="1" hidden="1">
      <c r="A146" s="203">
        <v>4227</v>
      </c>
      <c r="B146" s="204" t="s">
        <v>48</v>
      </c>
      <c r="C146" s="219">
        <v>30000</v>
      </c>
      <c r="D146" s="219"/>
      <c r="E146" s="219"/>
      <c r="F146" s="219">
        <v>28400</v>
      </c>
      <c r="G146" s="219"/>
      <c r="H146" s="219">
        <v>1600</v>
      </c>
      <c r="I146" s="220"/>
    </row>
    <row r="147" spans="1:35" hidden="1">
      <c r="A147" s="174">
        <v>4231</v>
      </c>
      <c r="B147" s="175" t="s">
        <v>182</v>
      </c>
      <c r="C147" s="198">
        <v>0</v>
      </c>
      <c r="D147" s="198"/>
      <c r="E147" s="198"/>
      <c r="F147" s="198">
        <v>0</v>
      </c>
      <c r="G147" s="198"/>
      <c r="H147" s="198"/>
      <c r="I147" s="215"/>
    </row>
    <row r="148" spans="1:35" hidden="1">
      <c r="A148" s="228" t="s">
        <v>524</v>
      </c>
      <c r="B148" s="229" t="s">
        <v>525</v>
      </c>
      <c r="C148" s="198">
        <v>30000</v>
      </c>
      <c r="D148" s="198"/>
      <c r="E148" s="198"/>
      <c r="F148" s="198">
        <v>28400</v>
      </c>
      <c r="G148" s="198"/>
      <c r="H148" s="198">
        <v>1600</v>
      </c>
      <c r="I148" s="215"/>
    </row>
    <row r="149" spans="1:35" s="261" customFormat="1" ht="22.8">
      <c r="A149" s="258" t="s">
        <v>183</v>
      </c>
      <c r="B149" s="259" t="s">
        <v>526</v>
      </c>
      <c r="C149" s="260">
        <f>C150</f>
        <v>3000</v>
      </c>
      <c r="D149" s="260">
        <f t="shared" ref="D149:I149" si="18">D150</f>
        <v>0</v>
      </c>
      <c r="E149" s="260">
        <f t="shared" si="18"/>
        <v>0</v>
      </c>
      <c r="F149" s="260">
        <f t="shared" si="18"/>
        <v>3000</v>
      </c>
      <c r="G149" s="260">
        <f t="shared" si="18"/>
        <v>0</v>
      </c>
      <c r="H149" s="260">
        <f t="shared" si="18"/>
        <v>0</v>
      </c>
      <c r="I149" s="260">
        <f t="shared" si="18"/>
        <v>0</v>
      </c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</row>
    <row r="150" spans="1:35" s="11" customFormat="1" hidden="1">
      <c r="A150" s="203">
        <v>4241</v>
      </c>
      <c r="B150" s="204" t="s">
        <v>350</v>
      </c>
      <c r="C150" s="219">
        <v>3000</v>
      </c>
      <c r="D150" s="219"/>
      <c r="E150" s="219"/>
      <c r="F150" s="219">
        <v>3000</v>
      </c>
      <c r="G150" s="219"/>
      <c r="H150" s="219"/>
      <c r="I150" s="220"/>
    </row>
    <row r="151" spans="1:35" hidden="1">
      <c r="A151" s="174" t="s">
        <v>507</v>
      </c>
      <c r="B151" s="175" t="s">
        <v>527</v>
      </c>
      <c r="C151" s="198">
        <v>3000</v>
      </c>
      <c r="D151" s="198"/>
      <c r="E151" s="198"/>
      <c r="F151" s="198">
        <v>3000</v>
      </c>
      <c r="G151" s="198"/>
      <c r="H151" s="198"/>
      <c r="I151" s="215"/>
    </row>
    <row r="152" spans="1:35" hidden="1">
      <c r="A152" s="228"/>
      <c r="B152" s="229"/>
      <c r="C152" s="198"/>
      <c r="D152" s="198"/>
      <c r="E152" s="198"/>
      <c r="F152" s="198"/>
      <c r="G152" s="198"/>
      <c r="H152" s="198"/>
      <c r="I152" s="215"/>
    </row>
    <row r="153" spans="1:35" hidden="1">
      <c r="A153" s="217"/>
      <c r="B153" s="177"/>
      <c r="C153" s="198"/>
      <c r="D153" s="198"/>
      <c r="E153" s="198"/>
      <c r="F153" s="198"/>
      <c r="G153" s="198"/>
      <c r="H153" s="198"/>
      <c r="I153" s="215"/>
    </row>
    <row r="154" spans="1:35" s="268" customFormat="1" ht="24">
      <c r="A154" s="272" t="s">
        <v>368</v>
      </c>
      <c r="B154" s="273" t="s">
        <v>370</v>
      </c>
      <c r="C154" s="274">
        <f>C156</f>
        <v>10000</v>
      </c>
      <c r="D154" s="274">
        <f t="shared" ref="D154:I154" si="19">D156</f>
        <v>0</v>
      </c>
      <c r="E154" s="274">
        <f t="shared" si="19"/>
        <v>0</v>
      </c>
      <c r="F154" s="274">
        <f t="shared" si="19"/>
        <v>0</v>
      </c>
      <c r="G154" s="274">
        <f t="shared" si="19"/>
        <v>10000</v>
      </c>
      <c r="H154" s="274">
        <f t="shared" si="19"/>
        <v>0</v>
      </c>
      <c r="I154" s="274">
        <f t="shared" si="19"/>
        <v>0</v>
      </c>
    </row>
    <row r="155" spans="1:35">
      <c r="A155" s="217"/>
      <c r="B155" s="218"/>
      <c r="C155" s="198"/>
      <c r="D155" s="198"/>
      <c r="E155" s="198"/>
      <c r="F155" s="198"/>
      <c r="G155" s="198"/>
      <c r="H155" s="198"/>
      <c r="I155" s="215"/>
    </row>
    <row r="156" spans="1:35" s="279" customFormat="1">
      <c r="A156" s="275" t="s">
        <v>369</v>
      </c>
      <c r="B156" s="276" t="s">
        <v>367</v>
      </c>
      <c r="C156" s="277">
        <f t="shared" ref="C156:I156" si="20">C158</f>
        <v>10000</v>
      </c>
      <c r="D156" s="277">
        <f t="shared" si="20"/>
        <v>0</v>
      </c>
      <c r="E156" s="277">
        <f t="shared" si="20"/>
        <v>0</v>
      </c>
      <c r="F156" s="277">
        <f t="shared" si="20"/>
        <v>0</v>
      </c>
      <c r="G156" s="277">
        <f t="shared" si="20"/>
        <v>10000</v>
      </c>
      <c r="H156" s="277">
        <f t="shared" si="20"/>
        <v>0</v>
      </c>
      <c r="I156" s="278">
        <f t="shared" si="20"/>
        <v>0</v>
      </c>
    </row>
    <row r="157" spans="1:35" s="11" customFormat="1">
      <c r="A157" s="250">
        <v>3</v>
      </c>
      <c r="B157" s="251" t="s">
        <v>530</v>
      </c>
      <c r="C157" s="252">
        <f>C158</f>
        <v>10000</v>
      </c>
      <c r="D157" s="252">
        <f t="shared" ref="D157:I157" si="21">D158</f>
        <v>0</v>
      </c>
      <c r="E157" s="252">
        <f t="shared" si="21"/>
        <v>0</v>
      </c>
      <c r="F157" s="252">
        <f t="shared" si="21"/>
        <v>0</v>
      </c>
      <c r="G157" s="252">
        <f t="shared" si="21"/>
        <v>10000</v>
      </c>
      <c r="H157" s="252">
        <f t="shared" si="21"/>
        <v>0</v>
      </c>
      <c r="I157" s="252">
        <f t="shared" si="21"/>
        <v>0</v>
      </c>
    </row>
    <row r="158" spans="1:35" s="34" customFormat="1">
      <c r="A158" s="203">
        <v>32</v>
      </c>
      <c r="B158" s="204" t="s">
        <v>25</v>
      </c>
      <c r="C158" s="223">
        <f>C159</f>
        <v>10000</v>
      </c>
      <c r="D158" s="223">
        <f t="shared" ref="D158:I158" si="22">D160</f>
        <v>0</v>
      </c>
      <c r="E158" s="223">
        <f t="shared" si="22"/>
        <v>0</v>
      </c>
      <c r="F158" s="223">
        <f t="shared" si="22"/>
        <v>0</v>
      </c>
      <c r="G158" s="223">
        <f t="shared" si="22"/>
        <v>10000</v>
      </c>
      <c r="H158" s="223">
        <f t="shared" si="22"/>
        <v>0</v>
      </c>
      <c r="I158" s="224">
        <f t="shared" si="22"/>
        <v>0</v>
      </c>
    </row>
    <row r="159" spans="1:35" s="256" customFormat="1">
      <c r="A159" s="253" t="s">
        <v>73</v>
      </c>
      <c r="B159" s="254" t="s">
        <v>401</v>
      </c>
      <c r="C159" s="255">
        <f>C160</f>
        <v>10000</v>
      </c>
      <c r="D159" s="255">
        <f t="shared" ref="D159:I159" si="23">D160</f>
        <v>0</v>
      </c>
      <c r="E159" s="255">
        <f t="shared" si="23"/>
        <v>0</v>
      </c>
      <c r="F159" s="255">
        <f t="shared" si="23"/>
        <v>0</v>
      </c>
      <c r="G159" s="255">
        <f t="shared" si="23"/>
        <v>10000</v>
      </c>
      <c r="H159" s="255">
        <f t="shared" si="23"/>
        <v>0</v>
      </c>
      <c r="I159" s="255">
        <f t="shared" si="23"/>
        <v>0</v>
      </c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</row>
    <row r="160" spans="1:35" s="11" customFormat="1" hidden="1">
      <c r="A160" s="231">
        <v>3222</v>
      </c>
      <c r="B160" s="232" t="s">
        <v>47</v>
      </c>
      <c r="C160" s="219">
        <v>10000</v>
      </c>
      <c r="D160" s="219"/>
      <c r="E160" s="219"/>
      <c r="F160" s="219"/>
      <c r="G160" s="219">
        <v>10000</v>
      </c>
      <c r="H160" s="219"/>
      <c r="I160" s="220"/>
    </row>
    <row r="161" spans="1:9" s="199" customFormat="1" ht="11.4" hidden="1">
      <c r="A161" s="233">
        <v>32224</v>
      </c>
      <c r="B161" s="234" t="s">
        <v>414</v>
      </c>
      <c r="C161" s="235">
        <v>10000</v>
      </c>
      <c r="D161" s="235"/>
      <c r="E161" s="235"/>
      <c r="F161" s="235"/>
      <c r="G161" s="235">
        <v>10000</v>
      </c>
      <c r="H161" s="235"/>
      <c r="I161" s="235"/>
    </row>
    <row r="162" spans="1:9">
      <c r="A162" s="170"/>
      <c r="B162" s="171"/>
      <c r="C162" s="154"/>
      <c r="D162" s="154"/>
      <c r="E162" s="154"/>
      <c r="F162" s="154"/>
      <c r="G162" s="154"/>
      <c r="H162" s="154"/>
      <c r="I162" s="213"/>
    </row>
    <row r="163" spans="1:9">
      <c r="A163" s="49"/>
      <c r="B163" s="13"/>
      <c r="C163" s="248"/>
      <c r="D163" s="248"/>
      <c r="E163" s="248"/>
      <c r="F163" s="248"/>
      <c r="G163" s="248"/>
      <c r="H163" s="248"/>
      <c r="I163" s="248"/>
    </row>
    <row r="164" spans="1:9">
      <c r="A164" s="49"/>
      <c r="B164" s="13"/>
      <c r="C164" s="248"/>
      <c r="D164" s="248"/>
      <c r="E164" s="248"/>
      <c r="F164" s="248"/>
      <c r="G164" s="248"/>
      <c r="H164" s="248"/>
      <c r="I164" s="248"/>
    </row>
    <row r="165" spans="1:9">
      <c r="A165" s="49"/>
      <c r="B165" s="13"/>
      <c r="C165" s="248"/>
      <c r="D165" s="248"/>
      <c r="E165" s="248"/>
      <c r="F165" s="248"/>
      <c r="G165" s="248"/>
      <c r="H165" s="248"/>
      <c r="I165" s="248"/>
    </row>
    <row r="166" spans="1:9">
      <c r="A166" s="49"/>
      <c r="B166" s="13"/>
      <c r="C166" s="248"/>
      <c r="D166" s="248"/>
      <c r="E166" s="248"/>
      <c r="F166" s="248"/>
      <c r="G166" s="248"/>
      <c r="H166" s="248"/>
      <c r="I166" s="248"/>
    </row>
    <row r="167" spans="1:9">
      <c r="A167" s="49"/>
      <c r="B167" s="13"/>
      <c r="C167" s="248"/>
      <c r="D167" s="248"/>
      <c r="E167" s="248"/>
      <c r="F167" s="248"/>
      <c r="G167" s="248"/>
      <c r="H167" s="248"/>
      <c r="I167" s="248"/>
    </row>
    <row r="168" spans="1:9">
      <c r="A168" s="49"/>
      <c r="B168" s="13"/>
      <c r="C168" s="248"/>
      <c r="D168" s="248"/>
      <c r="E168" s="248"/>
      <c r="F168" s="248"/>
      <c r="G168" s="248"/>
      <c r="H168" s="248"/>
      <c r="I168" s="248"/>
    </row>
    <row r="169" spans="1:9">
      <c r="A169" s="49"/>
      <c r="B169" s="13"/>
      <c r="C169" s="248"/>
      <c r="D169" s="248"/>
      <c r="E169" s="248"/>
      <c r="F169" s="248"/>
      <c r="G169" s="248"/>
      <c r="H169" s="248"/>
      <c r="I169" s="248"/>
    </row>
    <row r="170" spans="1:9">
      <c r="A170" s="49"/>
      <c r="B170" s="13"/>
      <c r="C170" s="248"/>
      <c r="D170" s="248"/>
      <c r="E170" s="248"/>
      <c r="F170" s="248"/>
      <c r="G170" s="248"/>
      <c r="H170" s="248"/>
      <c r="I170" s="248"/>
    </row>
    <row r="171" spans="1:9">
      <c r="A171" s="49"/>
      <c r="B171" s="13"/>
      <c r="C171" s="248"/>
      <c r="D171" s="248"/>
      <c r="E171" s="248"/>
      <c r="F171" s="248"/>
      <c r="G171" s="248"/>
      <c r="H171" s="248"/>
      <c r="I171" s="248"/>
    </row>
    <row r="172" spans="1:9">
      <c r="A172" s="49"/>
      <c r="B172" s="13"/>
      <c r="C172" s="248"/>
      <c r="D172" s="248"/>
      <c r="E172" s="248"/>
      <c r="F172" s="248"/>
      <c r="G172" s="248"/>
      <c r="H172" s="248"/>
      <c r="I172" s="248"/>
    </row>
    <row r="173" spans="1:9">
      <c r="A173" s="49"/>
      <c r="B173" s="13"/>
      <c r="C173" s="248"/>
      <c r="D173" s="248"/>
      <c r="E173" s="248"/>
      <c r="F173" s="248"/>
      <c r="G173" s="248"/>
      <c r="H173" s="248"/>
      <c r="I173" s="248"/>
    </row>
    <row r="174" spans="1:9">
      <c r="A174" s="49"/>
      <c r="B174" s="13"/>
      <c r="C174" s="248"/>
      <c r="D174" s="248"/>
      <c r="E174" s="248"/>
      <c r="F174" s="248"/>
      <c r="G174" s="248"/>
      <c r="H174" s="248"/>
      <c r="I174" s="248"/>
    </row>
    <row r="175" spans="1:9">
      <c r="A175" s="49"/>
      <c r="B175" s="13"/>
      <c r="C175" s="248"/>
      <c r="D175" s="248"/>
      <c r="E175" s="248"/>
      <c r="F175" s="248"/>
      <c r="G175" s="248"/>
      <c r="H175" s="248"/>
      <c r="I175" s="248"/>
    </row>
    <row r="176" spans="1:9">
      <c r="A176" s="49"/>
      <c r="B176" s="13"/>
      <c r="C176" s="248"/>
      <c r="D176" s="248"/>
      <c r="E176" s="248"/>
      <c r="F176" s="248"/>
      <c r="G176" s="248"/>
      <c r="H176" s="248"/>
      <c r="I176" s="248"/>
    </row>
    <row r="177" spans="1:9">
      <c r="A177" s="49"/>
      <c r="B177" s="13"/>
      <c r="C177" s="248"/>
      <c r="D177" s="248"/>
      <c r="E177" s="248"/>
      <c r="F177" s="248"/>
      <c r="G177" s="248"/>
      <c r="H177" s="248"/>
      <c r="I177" s="248"/>
    </row>
    <row r="178" spans="1:9">
      <c r="A178" s="49"/>
      <c r="B178" s="13"/>
      <c r="C178" s="248"/>
      <c r="D178" s="248"/>
      <c r="E178" s="248"/>
      <c r="F178" s="248"/>
      <c r="G178" s="248"/>
      <c r="H178" s="248"/>
      <c r="I178" s="248"/>
    </row>
    <row r="179" spans="1:9">
      <c r="A179" s="49"/>
      <c r="B179" s="13"/>
      <c r="C179" s="248"/>
      <c r="D179" s="248"/>
      <c r="E179" s="248"/>
      <c r="F179" s="248"/>
      <c r="G179" s="248"/>
      <c r="H179" s="248"/>
      <c r="I179" s="248"/>
    </row>
    <row r="180" spans="1:9">
      <c r="A180" s="49"/>
      <c r="B180" s="13"/>
      <c r="C180" s="248"/>
      <c r="D180" s="248"/>
      <c r="E180" s="248"/>
      <c r="F180" s="248"/>
      <c r="G180" s="248"/>
      <c r="H180" s="248"/>
      <c r="I180" s="248"/>
    </row>
    <row r="181" spans="1:9">
      <c r="A181" s="49"/>
      <c r="B181" s="13"/>
      <c r="C181" s="248"/>
      <c r="D181" s="248"/>
      <c r="E181" s="248"/>
      <c r="F181" s="248"/>
      <c r="G181" s="248"/>
      <c r="H181" s="248"/>
      <c r="I181" s="248"/>
    </row>
    <row r="182" spans="1:9">
      <c r="A182" s="49"/>
      <c r="B182" s="13"/>
      <c r="C182" s="248"/>
      <c r="D182" s="248"/>
      <c r="E182" s="248"/>
      <c r="F182" s="248"/>
      <c r="G182" s="248"/>
      <c r="H182" s="248"/>
      <c r="I182" s="248"/>
    </row>
    <row r="183" spans="1:9">
      <c r="A183" s="49"/>
      <c r="B183" s="13"/>
      <c r="C183" s="248"/>
      <c r="D183" s="248"/>
      <c r="E183" s="248"/>
      <c r="F183" s="248"/>
      <c r="G183" s="248"/>
      <c r="H183" s="248"/>
      <c r="I183" s="248"/>
    </row>
    <row r="184" spans="1:9">
      <c r="A184" s="49"/>
      <c r="B184" s="13"/>
      <c r="C184" s="248"/>
      <c r="D184" s="248"/>
      <c r="E184" s="248"/>
      <c r="F184" s="248"/>
      <c r="G184" s="248"/>
      <c r="H184" s="248"/>
      <c r="I184" s="248"/>
    </row>
    <row r="185" spans="1:9">
      <c r="A185" s="49"/>
      <c r="B185" s="13"/>
      <c r="C185" s="248"/>
      <c r="D185" s="248"/>
      <c r="E185" s="248"/>
      <c r="F185" s="248"/>
      <c r="G185" s="248"/>
      <c r="H185" s="248"/>
      <c r="I185" s="248"/>
    </row>
    <row r="186" spans="1:9">
      <c r="A186" s="49"/>
      <c r="B186" s="13"/>
      <c r="C186" s="248"/>
      <c r="D186" s="248"/>
      <c r="E186" s="248"/>
      <c r="F186" s="248"/>
      <c r="G186" s="248"/>
      <c r="H186" s="248"/>
      <c r="I186" s="248"/>
    </row>
    <row r="187" spans="1:9">
      <c r="A187" s="49"/>
      <c r="B187" s="13"/>
      <c r="C187" s="248"/>
      <c r="D187" s="248"/>
      <c r="E187" s="248"/>
      <c r="F187" s="248"/>
      <c r="G187" s="248"/>
      <c r="H187" s="248"/>
      <c r="I187" s="248"/>
    </row>
    <row r="188" spans="1:9">
      <c r="A188" s="49"/>
      <c r="B188" s="13"/>
      <c r="C188" s="248"/>
      <c r="D188" s="248"/>
      <c r="E188" s="248"/>
      <c r="F188" s="248"/>
      <c r="G188" s="248"/>
      <c r="H188" s="248"/>
      <c r="I188" s="248"/>
    </row>
    <row r="189" spans="1:9">
      <c r="A189" s="49"/>
      <c r="B189" s="13"/>
      <c r="C189" s="248"/>
      <c r="D189" s="248"/>
      <c r="E189" s="248"/>
      <c r="F189" s="248"/>
      <c r="G189" s="248"/>
      <c r="H189" s="248"/>
      <c r="I189" s="248"/>
    </row>
    <row r="190" spans="1:9">
      <c r="A190" s="49"/>
      <c r="B190" s="13"/>
      <c r="C190" s="248"/>
      <c r="D190" s="248"/>
      <c r="E190" s="248"/>
      <c r="F190" s="248"/>
      <c r="G190" s="248"/>
      <c r="H190" s="248"/>
      <c r="I190" s="248"/>
    </row>
    <row r="191" spans="1:9">
      <c r="A191" s="49"/>
      <c r="B191" s="13"/>
      <c r="C191" s="248"/>
      <c r="D191" s="248"/>
      <c r="E191" s="248"/>
      <c r="F191" s="248"/>
      <c r="G191" s="248"/>
      <c r="H191" s="248"/>
      <c r="I191" s="248"/>
    </row>
    <row r="192" spans="1:9">
      <c r="A192" s="49"/>
      <c r="B192" s="13"/>
      <c r="C192" s="248"/>
      <c r="D192" s="248"/>
      <c r="E192" s="248"/>
      <c r="F192" s="248"/>
      <c r="G192" s="248"/>
      <c r="H192" s="248"/>
      <c r="I192" s="248"/>
    </row>
    <row r="193" spans="1:9">
      <c r="A193" s="49"/>
      <c r="B193" s="13"/>
      <c r="C193" s="248"/>
      <c r="D193" s="248"/>
      <c r="E193" s="248"/>
      <c r="F193" s="248"/>
      <c r="G193" s="248"/>
      <c r="H193" s="248"/>
      <c r="I193" s="248"/>
    </row>
    <row r="194" spans="1:9">
      <c r="A194" s="49"/>
      <c r="B194" s="13"/>
      <c r="C194" s="248"/>
      <c r="D194" s="248"/>
      <c r="E194" s="248"/>
      <c r="F194" s="248"/>
      <c r="G194" s="248"/>
      <c r="H194" s="248"/>
      <c r="I194" s="248"/>
    </row>
    <row r="195" spans="1:9">
      <c r="A195" s="49"/>
      <c r="B195" s="13"/>
      <c r="C195" s="248"/>
      <c r="D195" s="248"/>
      <c r="E195" s="248"/>
      <c r="F195" s="248"/>
      <c r="G195" s="248"/>
      <c r="H195" s="248"/>
      <c r="I195" s="248"/>
    </row>
    <row r="196" spans="1:9">
      <c r="A196" s="49"/>
      <c r="B196" s="13"/>
      <c r="C196" s="248"/>
      <c r="D196" s="248"/>
      <c r="E196" s="248"/>
      <c r="F196" s="248"/>
      <c r="G196" s="248"/>
      <c r="H196" s="248"/>
      <c r="I196" s="248"/>
    </row>
    <row r="197" spans="1:9">
      <c r="A197" s="49"/>
      <c r="B197" s="13"/>
      <c r="C197" s="248"/>
      <c r="D197" s="248"/>
      <c r="E197" s="248"/>
      <c r="F197" s="248"/>
      <c r="G197" s="248"/>
      <c r="H197" s="248"/>
      <c r="I197" s="248"/>
    </row>
    <row r="198" spans="1:9">
      <c r="A198" s="49"/>
      <c r="B198" s="13"/>
      <c r="C198" s="248"/>
      <c r="D198" s="248"/>
      <c r="E198" s="248"/>
      <c r="F198" s="248"/>
      <c r="G198" s="248"/>
      <c r="H198" s="248"/>
      <c r="I198" s="248"/>
    </row>
    <row r="199" spans="1:9">
      <c r="A199" s="49"/>
      <c r="B199" s="13"/>
      <c r="C199" s="248"/>
      <c r="D199" s="248"/>
      <c r="E199" s="248"/>
      <c r="F199" s="248"/>
      <c r="G199" s="248"/>
      <c r="H199" s="248"/>
      <c r="I199" s="248"/>
    </row>
    <row r="200" spans="1:9">
      <c r="A200" s="49"/>
      <c r="B200" s="13"/>
      <c r="C200" s="248"/>
      <c r="D200" s="248"/>
      <c r="E200" s="248"/>
      <c r="F200" s="248"/>
      <c r="G200" s="248"/>
      <c r="H200" s="248"/>
      <c r="I200" s="248"/>
    </row>
    <row r="201" spans="1:9">
      <c r="A201" s="49"/>
      <c r="B201" s="13"/>
      <c r="C201" s="248"/>
      <c r="D201" s="248"/>
      <c r="E201" s="248"/>
      <c r="F201" s="248"/>
      <c r="G201" s="248"/>
      <c r="H201" s="248"/>
      <c r="I201" s="248"/>
    </row>
    <row r="202" spans="1:9">
      <c r="A202" s="49"/>
      <c r="B202" s="13"/>
      <c r="C202" s="248"/>
      <c r="D202" s="248"/>
      <c r="E202" s="248"/>
      <c r="F202" s="248"/>
      <c r="G202" s="248"/>
      <c r="H202" s="248"/>
      <c r="I202" s="248"/>
    </row>
    <row r="203" spans="1:9">
      <c r="A203" s="49"/>
      <c r="B203" s="13"/>
      <c r="C203" s="248"/>
      <c r="D203" s="248"/>
      <c r="E203" s="248"/>
      <c r="F203" s="248"/>
      <c r="G203" s="248"/>
      <c r="H203" s="248"/>
      <c r="I203" s="248"/>
    </row>
    <row r="204" spans="1:9">
      <c r="A204" s="49"/>
      <c r="B204" s="13"/>
      <c r="C204" s="248"/>
      <c r="D204" s="248"/>
      <c r="E204" s="248"/>
      <c r="F204" s="248"/>
      <c r="G204" s="248"/>
      <c r="H204" s="248"/>
      <c r="I204" s="248"/>
    </row>
    <row r="205" spans="1:9">
      <c r="A205" s="49"/>
      <c r="B205" s="13"/>
      <c r="C205" s="248"/>
      <c r="D205" s="248"/>
      <c r="E205" s="248"/>
      <c r="F205" s="248"/>
      <c r="G205" s="248"/>
      <c r="H205" s="248"/>
      <c r="I205" s="248"/>
    </row>
    <row r="206" spans="1:9">
      <c r="A206" s="49"/>
      <c r="B206" s="13"/>
      <c r="C206" s="248"/>
      <c r="D206" s="248"/>
      <c r="E206" s="248"/>
      <c r="F206" s="248"/>
      <c r="G206" s="248"/>
      <c r="H206" s="248"/>
      <c r="I206" s="248"/>
    </row>
    <row r="207" spans="1:9">
      <c r="A207" s="49"/>
      <c r="B207" s="13"/>
      <c r="C207" s="248"/>
      <c r="D207" s="248"/>
      <c r="E207" s="248"/>
      <c r="F207" s="248"/>
      <c r="G207" s="248"/>
      <c r="H207" s="248"/>
      <c r="I207" s="248"/>
    </row>
    <row r="208" spans="1:9">
      <c r="A208" s="49"/>
      <c r="B208" s="13"/>
      <c r="C208" s="248"/>
      <c r="D208" s="248"/>
      <c r="E208" s="248"/>
      <c r="F208" s="248"/>
      <c r="G208" s="248"/>
      <c r="H208" s="248"/>
      <c r="I208" s="248"/>
    </row>
    <row r="209" spans="1:9">
      <c r="A209" s="49"/>
      <c r="B209" s="13"/>
      <c r="C209" s="248"/>
      <c r="D209" s="248"/>
      <c r="E209" s="248"/>
      <c r="F209" s="248"/>
      <c r="G209" s="248"/>
      <c r="H209" s="248"/>
      <c r="I209" s="248"/>
    </row>
    <row r="210" spans="1:9">
      <c r="A210" s="49"/>
      <c r="B210" s="13"/>
      <c r="C210" s="248"/>
      <c r="D210" s="248"/>
      <c r="E210" s="248"/>
      <c r="F210" s="248"/>
      <c r="G210" s="248"/>
      <c r="H210" s="248"/>
      <c r="I210" s="248"/>
    </row>
    <row r="211" spans="1:9">
      <c r="A211" s="49"/>
      <c r="B211" s="13"/>
      <c r="C211" s="248"/>
      <c r="D211" s="248"/>
      <c r="E211" s="248"/>
      <c r="F211" s="248"/>
      <c r="G211" s="248"/>
      <c r="H211" s="248"/>
      <c r="I211" s="248"/>
    </row>
    <row r="212" spans="1:9">
      <c r="A212" s="49"/>
      <c r="B212" s="13"/>
      <c r="C212" s="248"/>
      <c r="D212" s="248"/>
      <c r="E212" s="248"/>
      <c r="F212" s="248"/>
      <c r="G212" s="248"/>
      <c r="H212" s="248"/>
      <c r="I212" s="248"/>
    </row>
    <row r="213" spans="1:9">
      <c r="A213" s="49"/>
      <c r="B213" s="13"/>
      <c r="C213" s="248"/>
      <c r="D213" s="248"/>
      <c r="E213" s="248"/>
      <c r="F213" s="248"/>
      <c r="G213" s="248"/>
      <c r="H213" s="248"/>
      <c r="I213" s="248"/>
    </row>
    <row r="214" spans="1:9">
      <c r="A214" s="49"/>
      <c r="B214" s="13"/>
      <c r="C214" s="248"/>
      <c r="D214" s="248"/>
      <c r="E214" s="248"/>
      <c r="F214" s="248"/>
      <c r="G214" s="248"/>
      <c r="H214" s="248"/>
      <c r="I214" s="248"/>
    </row>
    <row r="215" spans="1:9">
      <c r="A215" s="49"/>
      <c r="B215" s="13"/>
      <c r="C215" s="248"/>
      <c r="D215" s="248"/>
      <c r="E215" s="248"/>
      <c r="F215" s="248"/>
      <c r="G215" s="248"/>
      <c r="H215" s="248"/>
      <c r="I215" s="248"/>
    </row>
    <row r="216" spans="1:9">
      <c r="A216" s="49"/>
      <c r="B216" s="13"/>
      <c r="C216" s="248"/>
      <c r="D216" s="248"/>
      <c r="E216" s="248"/>
      <c r="F216" s="248"/>
      <c r="G216" s="248"/>
      <c r="H216" s="248"/>
      <c r="I216" s="248"/>
    </row>
    <row r="217" spans="1:9">
      <c r="A217" s="49"/>
      <c r="B217" s="13"/>
      <c r="C217" s="248"/>
      <c r="D217" s="248"/>
      <c r="E217" s="248"/>
      <c r="F217" s="248"/>
      <c r="G217" s="248"/>
      <c r="H217" s="248"/>
      <c r="I217" s="248"/>
    </row>
    <row r="218" spans="1:9">
      <c r="A218" s="49"/>
      <c r="B218" s="13"/>
      <c r="C218" s="248"/>
      <c r="D218" s="248"/>
      <c r="E218" s="248"/>
      <c r="F218" s="248"/>
      <c r="G218" s="248"/>
      <c r="H218" s="248"/>
      <c r="I218" s="248"/>
    </row>
    <row r="219" spans="1:9">
      <c r="A219" s="49"/>
      <c r="B219" s="13"/>
      <c r="C219" s="248"/>
      <c r="D219" s="248"/>
      <c r="E219" s="248"/>
      <c r="F219" s="248"/>
      <c r="G219" s="248"/>
      <c r="H219" s="248"/>
      <c r="I219" s="248"/>
    </row>
    <row r="220" spans="1:9">
      <c r="A220" s="49"/>
      <c r="B220" s="13"/>
      <c r="C220" s="248"/>
      <c r="D220" s="248"/>
      <c r="E220" s="248"/>
      <c r="F220" s="248"/>
      <c r="G220" s="248"/>
      <c r="H220" s="248"/>
      <c r="I220" s="248"/>
    </row>
    <row r="221" spans="1:9">
      <c r="A221" s="49"/>
      <c r="B221" s="13"/>
      <c r="C221" s="248"/>
      <c r="D221" s="248"/>
      <c r="E221" s="248"/>
      <c r="F221" s="248"/>
      <c r="G221" s="248"/>
      <c r="H221" s="248"/>
      <c r="I221" s="248"/>
    </row>
    <row r="222" spans="1:9">
      <c r="A222" s="49"/>
      <c r="B222" s="13"/>
      <c r="C222" s="248"/>
      <c r="D222" s="248"/>
      <c r="E222" s="248"/>
      <c r="F222" s="248"/>
      <c r="G222" s="248"/>
      <c r="H222" s="248"/>
      <c r="I222" s="248"/>
    </row>
    <row r="223" spans="1:9">
      <c r="A223" s="49"/>
      <c r="B223" s="13"/>
      <c r="C223" s="248"/>
      <c r="D223" s="248"/>
      <c r="E223" s="248"/>
      <c r="F223" s="248"/>
      <c r="G223" s="248"/>
      <c r="H223" s="248"/>
      <c r="I223" s="248"/>
    </row>
    <row r="224" spans="1:9">
      <c r="A224" s="49"/>
      <c r="B224" s="13"/>
      <c r="C224" s="248"/>
      <c r="D224" s="248"/>
      <c r="E224" s="248"/>
      <c r="F224" s="248"/>
      <c r="G224" s="248"/>
      <c r="H224" s="248"/>
      <c r="I224" s="248"/>
    </row>
    <row r="225" spans="1:9">
      <c r="A225" s="49"/>
      <c r="B225" s="13"/>
      <c r="C225" s="248"/>
      <c r="D225" s="248"/>
      <c r="E225" s="248"/>
      <c r="F225" s="248"/>
      <c r="G225" s="248"/>
      <c r="H225" s="248"/>
      <c r="I225" s="248"/>
    </row>
    <row r="226" spans="1:9">
      <c r="A226" s="49"/>
      <c r="B226" s="13"/>
      <c r="C226" s="248"/>
      <c r="D226" s="248"/>
      <c r="E226" s="248"/>
      <c r="F226" s="248"/>
      <c r="G226" s="248"/>
      <c r="H226" s="248"/>
      <c r="I226" s="248"/>
    </row>
    <row r="227" spans="1:9">
      <c r="A227" s="49"/>
      <c r="B227" s="13"/>
      <c r="C227" s="248"/>
      <c r="D227" s="248"/>
      <c r="E227" s="248"/>
      <c r="F227" s="248"/>
      <c r="G227" s="248"/>
      <c r="H227" s="248"/>
      <c r="I227" s="248"/>
    </row>
    <row r="228" spans="1:9">
      <c r="A228" s="49"/>
      <c r="B228" s="13"/>
      <c r="C228" s="248"/>
      <c r="D228" s="248"/>
      <c r="E228" s="248"/>
      <c r="F228" s="248"/>
      <c r="G228" s="248"/>
      <c r="H228" s="248"/>
      <c r="I228" s="248"/>
    </row>
    <row r="229" spans="1:9">
      <c r="A229" s="49"/>
      <c r="B229" s="13"/>
      <c r="C229" s="248"/>
      <c r="D229" s="248"/>
      <c r="E229" s="248"/>
      <c r="F229" s="248"/>
      <c r="G229" s="248"/>
      <c r="H229" s="248"/>
      <c r="I229" s="248"/>
    </row>
    <row r="230" spans="1:9">
      <c r="A230" s="49"/>
      <c r="B230" s="13"/>
      <c r="C230" s="248"/>
      <c r="D230" s="248"/>
      <c r="E230" s="248"/>
      <c r="F230" s="248"/>
      <c r="G230" s="248"/>
      <c r="H230" s="248"/>
      <c r="I230" s="248"/>
    </row>
    <row r="231" spans="1:9">
      <c r="A231" s="49"/>
      <c r="B231" s="13"/>
      <c r="C231" s="248"/>
      <c r="D231" s="248"/>
      <c r="E231" s="248"/>
      <c r="F231" s="248"/>
      <c r="G231" s="248"/>
      <c r="H231" s="248"/>
      <c r="I231" s="248"/>
    </row>
    <row r="232" spans="1:9">
      <c r="A232" s="49"/>
      <c r="B232" s="13"/>
      <c r="C232" s="248"/>
      <c r="D232" s="248"/>
      <c r="E232" s="248"/>
      <c r="F232" s="248"/>
      <c r="G232" s="248"/>
      <c r="H232" s="248"/>
      <c r="I232" s="248"/>
    </row>
    <row r="233" spans="1:9">
      <c r="A233" s="49"/>
      <c r="B233" s="13"/>
      <c r="C233" s="248"/>
      <c r="D233" s="248"/>
      <c r="E233" s="248"/>
      <c r="F233" s="248"/>
      <c r="G233" s="248"/>
      <c r="H233" s="248"/>
      <c r="I233" s="248"/>
    </row>
    <row r="234" spans="1:9">
      <c r="A234" s="49"/>
      <c r="B234" s="13"/>
      <c r="C234" s="248"/>
      <c r="D234" s="248"/>
      <c r="E234" s="248"/>
      <c r="F234" s="248"/>
      <c r="G234" s="248"/>
      <c r="H234" s="248"/>
      <c r="I234" s="248"/>
    </row>
    <row r="235" spans="1:9">
      <c r="A235" s="49"/>
      <c r="B235" s="13"/>
      <c r="C235" s="248"/>
      <c r="D235" s="248"/>
      <c r="E235" s="248"/>
      <c r="F235" s="248"/>
      <c r="G235" s="248"/>
      <c r="H235" s="248"/>
      <c r="I235" s="248"/>
    </row>
    <row r="236" spans="1:9">
      <c r="A236" s="49"/>
      <c r="B236" s="13"/>
      <c r="C236" s="248"/>
      <c r="D236" s="248"/>
      <c r="E236" s="248"/>
      <c r="F236" s="248"/>
      <c r="G236" s="248"/>
      <c r="H236" s="248"/>
      <c r="I236" s="248"/>
    </row>
    <row r="237" spans="1:9">
      <c r="A237" s="49"/>
      <c r="B237" s="13"/>
      <c r="C237" s="248"/>
      <c r="D237" s="248"/>
      <c r="E237" s="248"/>
      <c r="F237" s="248"/>
      <c r="G237" s="248"/>
      <c r="H237" s="248"/>
      <c r="I237" s="248"/>
    </row>
    <row r="238" spans="1:9">
      <c r="A238" s="49"/>
      <c r="B238" s="13"/>
      <c r="C238" s="248"/>
      <c r="D238" s="248"/>
      <c r="E238" s="248"/>
      <c r="F238" s="248"/>
      <c r="G238" s="248"/>
      <c r="H238" s="248"/>
      <c r="I238" s="248"/>
    </row>
    <row r="239" spans="1:9">
      <c r="A239" s="49"/>
      <c r="B239" s="13"/>
      <c r="C239" s="248"/>
      <c r="D239" s="248"/>
      <c r="E239" s="248"/>
      <c r="F239" s="248"/>
      <c r="G239" s="248"/>
      <c r="H239" s="248"/>
      <c r="I239" s="248"/>
    </row>
    <row r="240" spans="1:9">
      <c r="A240" s="49"/>
      <c r="B240" s="13"/>
      <c r="C240" s="248"/>
      <c r="D240" s="248"/>
      <c r="E240" s="248"/>
      <c r="F240" s="248"/>
      <c r="G240" s="248"/>
      <c r="H240" s="248"/>
      <c r="I240" s="248"/>
    </row>
    <row r="241" spans="1:9">
      <c r="A241" s="49"/>
      <c r="B241" s="13"/>
      <c r="C241" s="248"/>
      <c r="D241" s="248"/>
      <c r="E241" s="248"/>
      <c r="F241" s="248"/>
      <c r="G241" s="248"/>
      <c r="H241" s="248"/>
      <c r="I241" s="248"/>
    </row>
    <row r="242" spans="1:9">
      <c r="A242" s="49"/>
      <c r="B242" s="13"/>
      <c r="C242" s="248"/>
      <c r="D242" s="248"/>
      <c r="E242" s="248"/>
      <c r="F242" s="248"/>
      <c r="G242" s="248"/>
      <c r="H242" s="248"/>
      <c r="I242" s="248"/>
    </row>
    <row r="243" spans="1:9">
      <c r="A243" s="49"/>
      <c r="B243" s="13"/>
      <c r="C243" s="248"/>
      <c r="D243" s="248"/>
      <c r="E243" s="248"/>
      <c r="F243" s="248"/>
      <c r="G243" s="248"/>
      <c r="H243" s="248"/>
      <c r="I243" s="248"/>
    </row>
    <row r="244" spans="1:9">
      <c r="A244" s="49"/>
      <c r="B244" s="13"/>
      <c r="C244" s="248"/>
      <c r="D244" s="248"/>
      <c r="E244" s="248"/>
      <c r="F244" s="248"/>
      <c r="G244" s="248"/>
      <c r="H244" s="248"/>
      <c r="I244" s="248"/>
    </row>
    <row r="245" spans="1:9">
      <c r="A245" s="49"/>
      <c r="B245" s="13"/>
      <c r="C245" s="248"/>
      <c r="D245" s="248"/>
      <c r="E245" s="248"/>
      <c r="F245" s="248"/>
      <c r="G245" s="248"/>
      <c r="H245" s="248"/>
      <c r="I245" s="248"/>
    </row>
    <row r="246" spans="1:9">
      <c r="A246" s="49"/>
      <c r="B246" s="13"/>
      <c r="C246" s="248"/>
      <c r="D246" s="248"/>
      <c r="E246" s="248"/>
      <c r="F246" s="248"/>
      <c r="G246" s="248"/>
      <c r="H246" s="248"/>
      <c r="I246" s="248"/>
    </row>
    <row r="247" spans="1:9">
      <c r="A247" s="49"/>
      <c r="B247" s="13"/>
      <c r="C247" s="248"/>
      <c r="D247" s="248"/>
      <c r="E247" s="248"/>
      <c r="F247" s="248"/>
      <c r="G247" s="248"/>
      <c r="H247" s="248"/>
      <c r="I247" s="248"/>
    </row>
    <row r="248" spans="1:9">
      <c r="A248" s="49"/>
      <c r="B248" s="13"/>
      <c r="C248" s="248"/>
      <c r="D248" s="248"/>
      <c r="E248" s="248"/>
      <c r="F248" s="248"/>
      <c r="G248" s="248"/>
      <c r="H248" s="248"/>
      <c r="I248" s="248"/>
    </row>
    <row r="249" spans="1:9">
      <c r="A249" s="49"/>
      <c r="B249" s="13"/>
      <c r="C249" s="248"/>
      <c r="D249" s="248"/>
      <c r="E249" s="248"/>
      <c r="F249" s="248"/>
      <c r="G249" s="248"/>
      <c r="H249" s="248"/>
      <c r="I249" s="248"/>
    </row>
    <row r="250" spans="1:9">
      <c r="A250" s="49"/>
      <c r="B250" s="13"/>
      <c r="C250" s="248"/>
      <c r="D250" s="248"/>
      <c r="E250" s="248"/>
      <c r="F250" s="248"/>
      <c r="G250" s="248"/>
      <c r="H250" s="248"/>
      <c r="I250" s="248"/>
    </row>
    <row r="251" spans="1:9">
      <c r="A251" s="49"/>
      <c r="B251" s="13"/>
      <c r="C251" s="248"/>
      <c r="D251" s="248"/>
      <c r="E251" s="248"/>
      <c r="F251" s="248"/>
      <c r="G251" s="248"/>
      <c r="H251" s="248"/>
      <c r="I251" s="248"/>
    </row>
    <row r="252" spans="1:9">
      <c r="A252" s="49"/>
      <c r="B252" s="13"/>
      <c r="C252" s="248"/>
      <c r="D252" s="248"/>
      <c r="E252" s="248"/>
      <c r="F252" s="248"/>
      <c r="G252" s="248"/>
      <c r="H252" s="248"/>
      <c r="I252" s="248"/>
    </row>
    <row r="253" spans="1:9">
      <c r="A253" s="49"/>
      <c r="B253" s="13"/>
      <c r="C253" s="248"/>
      <c r="D253" s="248"/>
      <c r="E253" s="248"/>
      <c r="F253" s="248"/>
      <c r="G253" s="248"/>
      <c r="H253" s="248"/>
      <c r="I253" s="248"/>
    </row>
    <row r="254" spans="1:9">
      <c r="A254" s="49"/>
      <c r="B254" s="13"/>
      <c r="C254" s="248"/>
      <c r="D254" s="248"/>
      <c r="E254" s="248"/>
      <c r="F254" s="248"/>
      <c r="G254" s="248"/>
      <c r="H254" s="248"/>
      <c r="I254" s="248"/>
    </row>
    <row r="255" spans="1:9">
      <c r="A255" s="49"/>
      <c r="B255" s="13"/>
      <c r="C255" s="248"/>
      <c r="D255" s="248"/>
      <c r="E255" s="248"/>
      <c r="F255" s="248"/>
      <c r="G255" s="248"/>
      <c r="H255" s="248"/>
      <c r="I255" s="248"/>
    </row>
    <row r="256" spans="1:9">
      <c r="A256" s="49"/>
      <c r="B256" s="13"/>
      <c r="C256" s="248"/>
      <c r="D256" s="248"/>
      <c r="E256" s="248"/>
      <c r="F256" s="248"/>
      <c r="G256" s="248"/>
      <c r="H256" s="248"/>
      <c r="I256" s="248"/>
    </row>
    <row r="257" spans="1:9">
      <c r="A257" s="49"/>
      <c r="B257" s="13"/>
      <c r="C257" s="248"/>
      <c r="D257" s="248"/>
      <c r="E257" s="248"/>
      <c r="F257" s="248"/>
      <c r="G257" s="248"/>
      <c r="H257" s="248"/>
      <c r="I257" s="248"/>
    </row>
    <row r="258" spans="1:9">
      <c r="A258" s="49"/>
      <c r="B258" s="13"/>
      <c r="C258" s="248"/>
      <c r="D258" s="248"/>
      <c r="E258" s="248"/>
      <c r="F258" s="248"/>
      <c r="G258" s="248"/>
      <c r="H258" s="248"/>
      <c r="I258" s="248"/>
    </row>
    <row r="259" spans="1:9">
      <c r="A259" s="49"/>
      <c r="B259" s="13"/>
      <c r="C259" s="248"/>
      <c r="D259" s="248"/>
      <c r="E259" s="248"/>
      <c r="F259" s="248"/>
      <c r="G259" s="248"/>
      <c r="H259" s="248"/>
      <c r="I259" s="248"/>
    </row>
    <row r="260" spans="1:9">
      <c r="A260" s="49"/>
      <c r="B260" s="13"/>
      <c r="C260" s="248"/>
      <c r="D260" s="248"/>
      <c r="E260" s="248"/>
      <c r="F260" s="248"/>
      <c r="G260" s="248"/>
      <c r="H260" s="248"/>
      <c r="I260" s="248"/>
    </row>
    <row r="261" spans="1:9">
      <c r="A261" s="49"/>
      <c r="B261" s="13"/>
      <c r="C261" s="248"/>
      <c r="D261" s="248"/>
      <c r="E261" s="248"/>
      <c r="F261" s="248"/>
      <c r="G261" s="248"/>
      <c r="H261" s="248"/>
      <c r="I261" s="248"/>
    </row>
    <row r="262" spans="1:9">
      <c r="A262" s="49"/>
      <c r="B262" s="13"/>
      <c r="C262" s="248"/>
      <c r="D262" s="248"/>
      <c r="E262" s="248"/>
      <c r="F262" s="248"/>
      <c r="G262" s="248"/>
      <c r="H262" s="248"/>
      <c r="I262" s="248"/>
    </row>
    <row r="263" spans="1:9">
      <c r="A263" s="49"/>
      <c r="B263" s="13"/>
      <c r="C263" s="248"/>
      <c r="D263" s="248"/>
      <c r="E263" s="248"/>
      <c r="F263" s="248"/>
      <c r="G263" s="248"/>
      <c r="H263" s="248"/>
      <c r="I263" s="248"/>
    </row>
    <row r="264" spans="1:9">
      <c r="A264" s="49"/>
      <c r="B264" s="13"/>
      <c r="C264" s="248"/>
      <c r="D264" s="248"/>
      <c r="E264" s="248"/>
      <c r="F264" s="248"/>
      <c r="G264" s="248"/>
      <c r="H264" s="248"/>
      <c r="I264" s="248"/>
    </row>
    <row r="265" spans="1:9">
      <c r="A265" s="49"/>
      <c r="B265" s="13"/>
      <c r="C265" s="248"/>
      <c r="D265" s="248"/>
      <c r="E265" s="248"/>
      <c r="F265" s="248"/>
      <c r="G265" s="248"/>
      <c r="H265" s="248"/>
      <c r="I265" s="248"/>
    </row>
    <row r="266" spans="1:9">
      <c r="A266" s="49"/>
      <c r="B266" s="13"/>
      <c r="C266" s="248"/>
      <c r="D266" s="248"/>
      <c r="E266" s="248"/>
      <c r="F266" s="248"/>
      <c r="G266" s="248"/>
      <c r="H266" s="248"/>
      <c r="I266" s="248"/>
    </row>
    <row r="267" spans="1:9">
      <c r="A267" s="49"/>
      <c r="B267" s="13"/>
      <c r="C267" s="248"/>
      <c r="D267" s="248"/>
      <c r="E267" s="248"/>
      <c r="F267" s="248"/>
      <c r="G267" s="248"/>
      <c r="H267" s="248"/>
      <c r="I267" s="248"/>
    </row>
    <row r="268" spans="1:9">
      <c r="A268" s="49"/>
      <c r="B268" s="13"/>
      <c r="C268" s="248"/>
      <c r="D268" s="248"/>
      <c r="E268" s="248"/>
      <c r="F268" s="248"/>
      <c r="G268" s="248"/>
      <c r="H268" s="248"/>
      <c r="I268" s="248"/>
    </row>
    <row r="269" spans="1:9">
      <c r="A269" s="49"/>
      <c r="B269" s="13"/>
      <c r="C269" s="248"/>
      <c r="D269" s="248"/>
      <c r="E269" s="248"/>
      <c r="F269" s="248"/>
      <c r="G269" s="248"/>
      <c r="H269" s="248"/>
      <c r="I269" s="248"/>
    </row>
    <row r="270" spans="1:9">
      <c r="A270" s="49"/>
      <c r="B270" s="13"/>
      <c r="C270" s="248"/>
      <c r="D270" s="248"/>
      <c r="E270" s="248"/>
      <c r="F270" s="248"/>
      <c r="G270" s="248"/>
      <c r="H270" s="248"/>
      <c r="I270" s="248"/>
    </row>
    <row r="271" spans="1:9">
      <c r="A271" s="49"/>
      <c r="B271" s="13"/>
      <c r="C271" s="248"/>
      <c r="D271" s="248"/>
      <c r="E271" s="248"/>
      <c r="F271" s="248"/>
      <c r="G271" s="248"/>
      <c r="H271" s="248"/>
      <c r="I271" s="248"/>
    </row>
    <row r="272" spans="1:9">
      <c r="A272" s="49"/>
      <c r="B272" s="13"/>
      <c r="C272" s="248"/>
      <c r="D272" s="248"/>
      <c r="E272" s="248"/>
      <c r="F272" s="248"/>
      <c r="G272" s="248"/>
      <c r="H272" s="248"/>
      <c r="I272" s="248"/>
    </row>
    <row r="273" spans="1:9">
      <c r="A273" s="49"/>
      <c r="B273" s="13"/>
      <c r="C273" s="248"/>
      <c r="D273" s="248"/>
      <c r="E273" s="248"/>
      <c r="F273" s="248"/>
      <c r="G273" s="248"/>
      <c r="H273" s="248"/>
      <c r="I273" s="248"/>
    </row>
    <row r="274" spans="1:9">
      <c r="A274" s="49"/>
      <c r="B274" s="13"/>
      <c r="C274" s="248"/>
      <c r="D274" s="248"/>
      <c r="E274" s="248"/>
      <c r="F274" s="248"/>
      <c r="G274" s="248"/>
      <c r="H274" s="248"/>
      <c r="I274" s="248"/>
    </row>
    <row r="275" spans="1:9">
      <c r="A275" s="49"/>
      <c r="B275" s="13"/>
      <c r="C275" s="248"/>
      <c r="D275" s="248"/>
      <c r="E275" s="248"/>
      <c r="F275" s="248"/>
      <c r="G275" s="248"/>
      <c r="H275" s="248"/>
      <c r="I275" s="248"/>
    </row>
    <row r="276" spans="1:9">
      <c r="A276" s="49"/>
      <c r="B276" s="13"/>
      <c r="C276" s="248"/>
      <c r="D276" s="248"/>
      <c r="E276" s="248"/>
      <c r="F276" s="248"/>
      <c r="G276" s="248"/>
      <c r="H276" s="248"/>
      <c r="I276" s="248"/>
    </row>
    <row r="277" spans="1:9">
      <c r="A277" s="49"/>
      <c r="B277" s="13"/>
      <c r="C277" s="248"/>
      <c r="D277" s="248"/>
      <c r="E277" s="248"/>
      <c r="F277" s="248"/>
      <c r="G277" s="248"/>
      <c r="H277" s="248"/>
      <c r="I277" s="248"/>
    </row>
    <row r="278" spans="1:9">
      <c r="A278" s="49"/>
      <c r="B278" s="13"/>
      <c r="C278" s="248"/>
      <c r="D278" s="248"/>
      <c r="E278" s="248"/>
      <c r="F278" s="248"/>
      <c r="G278" s="248"/>
      <c r="H278" s="248"/>
      <c r="I278" s="248"/>
    </row>
    <row r="279" spans="1:9">
      <c r="A279" s="49"/>
      <c r="B279" s="13"/>
      <c r="C279" s="248"/>
      <c r="D279" s="248"/>
      <c r="E279" s="248"/>
      <c r="F279" s="248"/>
      <c r="G279" s="248"/>
      <c r="H279" s="248"/>
      <c r="I279" s="248"/>
    </row>
    <row r="280" spans="1:9">
      <c r="A280" s="49"/>
      <c r="B280" s="13"/>
      <c r="C280" s="248"/>
      <c r="D280" s="248"/>
      <c r="E280" s="248"/>
      <c r="F280" s="248"/>
      <c r="G280" s="248"/>
      <c r="H280" s="248"/>
      <c r="I280" s="248"/>
    </row>
    <row r="281" spans="1:9">
      <c r="A281" s="49"/>
      <c r="B281" s="13"/>
      <c r="C281" s="248"/>
      <c r="D281" s="248"/>
      <c r="E281" s="248"/>
      <c r="F281" s="248"/>
      <c r="G281" s="248"/>
      <c r="H281" s="248"/>
      <c r="I281" s="248"/>
    </row>
    <row r="282" spans="1:9">
      <c r="A282" s="49"/>
      <c r="B282" s="13"/>
      <c r="C282" s="248"/>
      <c r="D282" s="248"/>
      <c r="E282" s="248"/>
      <c r="F282" s="248"/>
      <c r="G282" s="248"/>
      <c r="H282" s="248"/>
      <c r="I282" s="248"/>
    </row>
    <row r="283" spans="1:9">
      <c r="A283" s="49"/>
      <c r="B283" s="13"/>
      <c r="C283" s="248"/>
      <c r="D283" s="248"/>
      <c r="E283" s="248"/>
      <c r="F283" s="248"/>
      <c r="G283" s="248"/>
      <c r="H283" s="248"/>
      <c r="I283" s="248"/>
    </row>
    <row r="284" spans="1:9">
      <c r="A284" s="49"/>
      <c r="B284" s="13"/>
      <c r="C284" s="248"/>
      <c r="D284" s="248"/>
      <c r="E284" s="248"/>
      <c r="F284" s="248"/>
      <c r="G284" s="248"/>
      <c r="H284" s="248"/>
      <c r="I284" s="248"/>
    </row>
    <row r="285" spans="1:9">
      <c r="A285" s="49"/>
      <c r="B285" s="13"/>
      <c r="C285" s="248"/>
      <c r="D285" s="248"/>
      <c r="E285" s="248"/>
      <c r="F285" s="248"/>
      <c r="G285" s="248"/>
      <c r="H285" s="248"/>
      <c r="I285" s="248"/>
    </row>
    <row r="286" spans="1:9">
      <c r="A286" s="49"/>
      <c r="B286" s="13"/>
      <c r="C286" s="248"/>
      <c r="D286" s="248"/>
      <c r="E286" s="248"/>
      <c r="F286" s="248"/>
      <c r="G286" s="248"/>
      <c r="H286" s="248"/>
      <c r="I286" s="248"/>
    </row>
    <row r="287" spans="1:9">
      <c r="A287" s="49"/>
      <c r="B287" s="13"/>
      <c r="C287" s="248"/>
      <c r="D287" s="248"/>
      <c r="E287" s="248"/>
      <c r="F287" s="248"/>
      <c r="G287" s="248"/>
      <c r="H287" s="248"/>
      <c r="I287" s="248"/>
    </row>
    <row r="288" spans="1:9">
      <c r="A288" s="49"/>
      <c r="B288" s="13"/>
      <c r="C288" s="248"/>
      <c r="D288" s="248"/>
      <c r="E288" s="248"/>
      <c r="F288" s="248"/>
      <c r="G288" s="248"/>
      <c r="H288" s="248"/>
      <c r="I288" s="248"/>
    </row>
    <row r="289" spans="1:9">
      <c r="A289" s="49"/>
      <c r="B289" s="13"/>
      <c r="C289" s="248"/>
      <c r="D289" s="248"/>
      <c r="E289" s="248"/>
      <c r="F289" s="248"/>
      <c r="G289" s="248"/>
      <c r="H289" s="248"/>
      <c r="I289" s="248"/>
    </row>
    <row r="290" spans="1:9">
      <c r="A290" s="49"/>
      <c r="B290" s="13"/>
      <c r="C290" s="248"/>
      <c r="D290" s="248"/>
      <c r="E290" s="248"/>
      <c r="F290" s="248"/>
      <c r="G290" s="248"/>
      <c r="H290" s="248"/>
      <c r="I290" s="248"/>
    </row>
    <row r="291" spans="1:9">
      <c r="A291" s="49"/>
      <c r="B291" s="13"/>
      <c r="C291" s="248"/>
      <c r="D291" s="248"/>
      <c r="E291" s="248"/>
      <c r="F291" s="248"/>
      <c r="G291" s="248"/>
      <c r="H291" s="248"/>
      <c r="I291" s="248"/>
    </row>
    <row r="292" spans="1:9">
      <c r="A292" s="49"/>
      <c r="B292" s="13"/>
      <c r="C292" s="248"/>
      <c r="D292" s="248"/>
      <c r="E292" s="248"/>
      <c r="F292" s="248"/>
      <c r="G292" s="248"/>
      <c r="H292" s="248"/>
      <c r="I292" s="248"/>
    </row>
    <row r="293" spans="1:9">
      <c r="A293" s="49"/>
      <c r="B293" s="13"/>
      <c r="C293" s="248"/>
      <c r="D293" s="248"/>
      <c r="E293" s="248"/>
      <c r="F293" s="248"/>
      <c r="G293" s="248"/>
      <c r="H293" s="248"/>
      <c r="I293" s="248"/>
    </row>
    <row r="294" spans="1:9">
      <c r="A294" s="49"/>
      <c r="B294" s="13"/>
      <c r="C294" s="248"/>
      <c r="D294" s="248"/>
      <c r="E294" s="248"/>
      <c r="F294" s="248"/>
      <c r="G294" s="248"/>
      <c r="H294" s="248"/>
      <c r="I294" s="248"/>
    </row>
    <row r="295" spans="1:9">
      <c r="A295" s="49"/>
      <c r="B295" s="13"/>
      <c r="C295" s="248"/>
      <c r="D295" s="248"/>
      <c r="E295" s="248"/>
      <c r="F295" s="248"/>
      <c r="G295" s="248"/>
      <c r="H295" s="248"/>
      <c r="I295" s="248"/>
    </row>
    <row r="296" spans="1:9">
      <c r="A296" s="49"/>
      <c r="B296" s="13"/>
      <c r="C296" s="248"/>
      <c r="D296" s="248"/>
      <c r="E296" s="248"/>
      <c r="F296" s="248"/>
      <c r="G296" s="248"/>
      <c r="H296" s="248"/>
      <c r="I296" s="248"/>
    </row>
    <row r="297" spans="1:9">
      <c r="A297" s="49"/>
      <c r="B297" s="13"/>
      <c r="C297" s="248"/>
      <c r="D297" s="248"/>
      <c r="E297" s="248"/>
      <c r="F297" s="248"/>
      <c r="G297" s="248"/>
      <c r="H297" s="248"/>
      <c r="I297" s="248"/>
    </row>
    <row r="298" spans="1:9">
      <c r="A298" s="49"/>
      <c r="B298" s="13"/>
      <c r="C298" s="248"/>
      <c r="D298" s="248"/>
      <c r="E298" s="248"/>
      <c r="F298" s="248"/>
      <c r="G298" s="248"/>
      <c r="H298" s="248"/>
      <c r="I298" s="248"/>
    </row>
    <row r="299" spans="1:9">
      <c r="A299" s="49"/>
      <c r="B299" s="13"/>
      <c r="C299" s="248"/>
      <c r="D299" s="248"/>
      <c r="E299" s="248"/>
      <c r="F299" s="248"/>
      <c r="G299" s="248"/>
      <c r="H299" s="248"/>
      <c r="I299" s="248"/>
    </row>
    <row r="300" spans="1:9">
      <c r="A300" s="49"/>
      <c r="B300" s="13"/>
      <c r="C300" s="248"/>
      <c r="D300" s="248"/>
      <c r="E300" s="248"/>
      <c r="F300" s="248"/>
      <c r="G300" s="248"/>
      <c r="H300" s="248"/>
      <c r="I300" s="248"/>
    </row>
    <row r="301" spans="1:9">
      <c r="A301" s="49"/>
      <c r="B301" s="13"/>
      <c r="C301" s="248"/>
      <c r="D301" s="248"/>
      <c r="E301" s="248"/>
      <c r="F301" s="248"/>
      <c r="G301" s="248"/>
      <c r="H301" s="248"/>
      <c r="I301" s="248"/>
    </row>
    <row r="302" spans="1:9">
      <c r="A302" s="49"/>
      <c r="B302" s="13"/>
      <c r="C302" s="248"/>
      <c r="D302" s="248"/>
      <c r="E302" s="248"/>
      <c r="F302" s="248"/>
      <c r="G302" s="248"/>
      <c r="H302" s="248"/>
      <c r="I302" s="248"/>
    </row>
    <row r="303" spans="1:9">
      <c r="A303" s="49"/>
      <c r="B303" s="13"/>
      <c r="C303" s="248"/>
      <c r="D303" s="248"/>
      <c r="E303" s="248"/>
      <c r="F303" s="248"/>
      <c r="G303" s="248"/>
      <c r="H303" s="248"/>
      <c r="I303" s="248"/>
    </row>
    <row r="304" spans="1:9">
      <c r="A304" s="49"/>
      <c r="B304" s="13"/>
      <c r="C304" s="248"/>
      <c r="D304" s="248"/>
      <c r="E304" s="248"/>
      <c r="F304" s="248"/>
      <c r="G304" s="248"/>
      <c r="H304" s="248"/>
      <c r="I304" s="248"/>
    </row>
    <row r="305" spans="1:9">
      <c r="A305" s="49"/>
      <c r="B305" s="13"/>
      <c r="C305" s="248"/>
      <c r="D305" s="248"/>
      <c r="E305" s="248"/>
      <c r="F305" s="248"/>
      <c r="G305" s="248"/>
      <c r="H305" s="248"/>
      <c r="I305" s="248"/>
    </row>
    <row r="306" spans="1:9">
      <c r="A306" s="49"/>
      <c r="B306" s="13"/>
      <c r="C306" s="248"/>
      <c r="D306" s="248"/>
      <c r="E306" s="248"/>
      <c r="F306" s="248"/>
      <c r="G306" s="248"/>
      <c r="H306" s="248"/>
      <c r="I306" s="248"/>
    </row>
    <row r="307" spans="1:9">
      <c r="A307" s="49"/>
      <c r="B307" s="13"/>
      <c r="C307" s="248"/>
      <c r="D307" s="248"/>
      <c r="E307" s="248"/>
      <c r="F307" s="248"/>
      <c r="G307" s="248"/>
      <c r="H307" s="248"/>
      <c r="I307" s="248"/>
    </row>
    <row r="308" spans="1:9">
      <c r="A308" s="49"/>
      <c r="B308" s="13"/>
      <c r="C308" s="248"/>
      <c r="D308" s="248"/>
      <c r="E308" s="248"/>
      <c r="F308" s="248"/>
      <c r="G308" s="248"/>
      <c r="H308" s="248"/>
      <c r="I308" s="248"/>
    </row>
    <row r="309" spans="1:9">
      <c r="A309" s="49"/>
      <c r="B309" s="13"/>
      <c r="C309" s="248"/>
      <c r="D309" s="248"/>
      <c r="E309" s="248"/>
      <c r="F309" s="248"/>
      <c r="G309" s="248"/>
      <c r="H309" s="248"/>
      <c r="I309" s="248"/>
    </row>
    <row r="310" spans="1:9">
      <c r="A310" s="49"/>
      <c r="B310" s="13"/>
      <c r="C310" s="248"/>
      <c r="D310" s="248"/>
      <c r="E310" s="248"/>
      <c r="F310" s="248"/>
      <c r="G310" s="248"/>
      <c r="H310" s="248"/>
      <c r="I310" s="248"/>
    </row>
    <row r="311" spans="1:9">
      <c r="A311" s="49"/>
      <c r="B311" s="13"/>
      <c r="C311" s="248"/>
      <c r="D311" s="248"/>
      <c r="E311" s="248"/>
      <c r="F311" s="248"/>
      <c r="G311" s="248"/>
      <c r="H311" s="248"/>
      <c r="I311" s="248"/>
    </row>
    <row r="312" spans="1:9">
      <c r="A312" s="49"/>
      <c r="B312" s="13"/>
      <c r="C312" s="248"/>
      <c r="D312" s="248"/>
      <c r="E312" s="248"/>
      <c r="F312" s="248"/>
      <c r="G312" s="248"/>
      <c r="H312" s="248"/>
      <c r="I312" s="248"/>
    </row>
    <row r="313" spans="1:9">
      <c r="A313" s="49"/>
      <c r="B313" s="13"/>
      <c r="C313" s="248"/>
      <c r="D313" s="248"/>
      <c r="E313" s="248"/>
      <c r="F313" s="248"/>
      <c r="G313" s="248"/>
      <c r="H313" s="248"/>
      <c r="I313" s="248"/>
    </row>
    <row r="314" spans="1:9">
      <c r="A314" s="49"/>
      <c r="B314" s="13"/>
      <c r="C314" s="248"/>
      <c r="D314" s="248"/>
      <c r="E314" s="248"/>
      <c r="F314" s="248"/>
      <c r="G314" s="248"/>
      <c r="H314" s="248"/>
      <c r="I314" s="248"/>
    </row>
    <row r="315" spans="1:9">
      <c r="A315" s="49"/>
      <c r="B315" s="13"/>
      <c r="C315" s="248"/>
      <c r="D315" s="248"/>
      <c r="E315" s="248"/>
      <c r="F315" s="248"/>
      <c r="G315" s="248"/>
      <c r="H315" s="248"/>
      <c r="I315" s="248"/>
    </row>
    <row r="316" spans="1:9">
      <c r="A316" s="49"/>
      <c r="B316" s="13"/>
      <c r="C316" s="248"/>
      <c r="D316" s="248"/>
      <c r="E316" s="248"/>
      <c r="F316" s="248"/>
      <c r="G316" s="248"/>
      <c r="H316" s="248"/>
      <c r="I316" s="248"/>
    </row>
    <row r="317" spans="1:9">
      <c r="A317" s="49"/>
      <c r="B317" s="13"/>
      <c r="C317" s="248"/>
      <c r="D317" s="248"/>
      <c r="E317" s="248"/>
      <c r="F317" s="248"/>
      <c r="G317" s="248"/>
      <c r="H317" s="248"/>
      <c r="I317" s="248"/>
    </row>
    <row r="318" spans="1:9">
      <c r="A318" s="49"/>
      <c r="B318" s="13"/>
      <c r="C318" s="248"/>
      <c r="D318" s="248"/>
      <c r="E318" s="248"/>
      <c r="F318" s="248"/>
      <c r="G318" s="248"/>
      <c r="H318" s="248"/>
      <c r="I318" s="248"/>
    </row>
    <row r="319" spans="1:9">
      <c r="A319" s="49"/>
      <c r="B319" s="13"/>
      <c r="C319" s="248"/>
      <c r="D319" s="248"/>
      <c r="E319" s="248"/>
      <c r="F319" s="248"/>
      <c r="G319" s="248"/>
      <c r="H319" s="248"/>
      <c r="I319" s="248"/>
    </row>
    <row r="320" spans="1:9">
      <c r="A320" s="49"/>
      <c r="B320" s="13"/>
      <c r="C320" s="248"/>
      <c r="D320" s="248"/>
      <c r="E320" s="248"/>
      <c r="F320" s="248"/>
      <c r="G320" s="248"/>
      <c r="H320" s="248"/>
      <c r="I320" s="248"/>
    </row>
    <row r="321" spans="1:9">
      <c r="A321" s="49"/>
      <c r="B321" s="13"/>
      <c r="C321" s="248"/>
      <c r="D321" s="248"/>
      <c r="E321" s="248"/>
      <c r="F321" s="248"/>
      <c r="G321" s="248"/>
      <c r="H321" s="248"/>
      <c r="I321" s="248"/>
    </row>
    <row r="322" spans="1:9">
      <c r="A322" s="49"/>
      <c r="B322" s="13"/>
      <c r="C322" s="248"/>
      <c r="D322" s="248"/>
      <c r="E322" s="248"/>
      <c r="F322" s="248"/>
      <c r="G322" s="248"/>
      <c r="H322" s="248"/>
      <c r="I322" s="248"/>
    </row>
    <row r="323" spans="1:9">
      <c r="A323" s="49"/>
      <c r="B323" s="13"/>
      <c r="C323" s="248"/>
      <c r="D323" s="248"/>
      <c r="E323" s="248"/>
      <c r="F323" s="248"/>
      <c r="G323" s="248"/>
      <c r="H323" s="248"/>
      <c r="I323" s="248"/>
    </row>
    <row r="324" spans="1:9">
      <c r="A324" s="49"/>
      <c r="B324" s="13"/>
      <c r="C324" s="248"/>
      <c r="D324" s="248"/>
      <c r="E324" s="248"/>
      <c r="F324" s="248"/>
      <c r="G324" s="248"/>
      <c r="H324" s="248"/>
      <c r="I324" s="248"/>
    </row>
    <row r="325" spans="1:9">
      <c r="A325" s="49"/>
      <c r="B325" s="13"/>
      <c r="C325" s="248"/>
      <c r="D325" s="248"/>
      <c r="E325" s="248"/>
      <c r="F325" s="248"/>
      <c r="G325" s="248"/>
      <c r="H325" s="248"/>
      <c r="I325" s="248"/>
    </row>
    <row r="326" spans="1:9">
      <c r="A326" s="49"/>
      <c r="B326" s="13"/>
      <c r="C326" s="248"/>
      <c r="D326" s="248"/>
      <c r="E326" s="248"/>
      <c r="F326" s="248"/>
      <c r="G326" s="248"/>
      <c r="H326" s="248"/>
      <c r="I326" s="248"/>
    </row>
    <row r="327" spans="1:9">
      <c r="A327" s="49"/>
      <c r="B327" s="13"/>
      <c r="C327" s="248"/>
      <c r="D327" s="248"/>
      <c r="E327" s="248"/>
      <c r="F327" s="248"/>
      <c r="G327" s="248"/>
      <c r="H327" s="248"/>
      <c r="I327" s="248"/>
    </row>
    <row r="328" spans="1:9">
      <c r="A328" s="49"/>
      <c r="B328" s="13"/>
      <c r="C328" s="248"/>
      <c r="D328" s="248"/>
      <c r="E328" s="248"/>
      <c r="F328" s="248"/>
      <c r="G328" s="248"/>
      <c r="H328" s="248"/>
      <c r="I328" s="248"/>
    </row>
    <row r="329" spans="1:9">
      <c r="A329" s="49"/>
      <c r="B329" s="13"/>
      <c r="C329" s="248"/>
      <c r="D329" s="248"/>
      <c r="E329" s="248"/>
      <c r="F329" s="248"/>
      <c r="G329" s="248"/>
      <c r="H329" s="248"/>
      <c r="I329" s="248"/>
    </row>
    <row r="330" spans="1:9">
      <c r="A330" s="49"/>
      <c r="B330" s="13"/>
      <c r="C330" s="248"/>
      <c r="D330" s="248"/>
      <c r="E330" s="248"/>
      <c r="F330" s="248"/>
      <c r="G330" s="248"/>
      <c r="H330" s="248"/>
      <c r="I330" s="248"/>
    </row>
    <row r="331" spans="1:9">
      <c r="A331" s="49"/>
      <c r="B331" s="13"/>
      <c r="C331" s="248"/>
      <c r="D331" s="248"/>
      <c r="E331" s="248"/>
      <c r="F331" s="248"/>
      <c r="G331" s="248"/>
      <c r="H331" s="248"/>
      <c r="I331" s="248"/>
    </row>
    <row r="332" spans="1:9">
      <c r="A332" s="49"/>
      <c r="B332" s="13"/>
      <c r="C332" s="248"/>
      <c r="D332" s="248"/>
      <c r="E332" s="248"/>
      <c r="F332" s="248"/>
      <c r="G332" s="248"/>
      <c r="H332" s="248"/>
      <c r="I332" s="248"/>
    </row>
    <row r="333" spans="1:9">
      <c r="A333" s="49"/>
      <c r="B333" s="13"/>
      <c r="C333" s="248"/>
      <c r="D333" s="248"/>
      <c r="E333" s="248"/>
      <c r="F333" s="248"/>
      <c r="G333" s="248"/>
      <c r="H333" s="248"/>
      <c r="I333" s="248"/>
    </row>
    <row r="334" spans="1:9">
      <c r="A334" s="49"/>
      <c r="B334" s="13"/>
      <c r="C334" s="248"/>
      <c r="D334" s="248"/>
      <c r="E334" s="248"/>
      <c r="F334" s="248"/>
      <c r="G334" s="248"/>
      <c r="H334" s="248"/>
      <c r="I334" s="248"/>
    </row>
    <row r="335" spans="1:9">
      <c r="A335" s="49"/>
      <c r="B335" s="13"/>
      <c r="C335" s="248"/>
      <c r="D335" s="248"/>
      <c r="E335" s="248"/>
      <c r="F335" s="248"/>
      <c r="G335" s="248"/>
      <c r="H335" s="248"/>
      <c r="I335" s="248"/>
    </row>
    <row r="336" spans="1:9">
      <c r="A336" s="49"/>
      <c r="B336" s="13"/>
      <c r="C336" s="248"/>
      <c r="D336" s="248"/>
      <c r="E336" s="248"/>
      <c r="F336" s="248"/>
      <c r="G336" s="248"/>
      <c r="H336" s="248"/>
      <c r="I336" s="248"/>
    </row>
    <row r="337" spans="1:9">
      <c r="A337" s="49"/>
      <c r="B337" s="13"/>
      <c r="C337" s="248"/>
      <c r="D337" s="248"/>
      <c r="E337" s="248"/>
      <c r="F337" s="248"/>
      <c r="G337" s="248"/>
      <c r="H337" s="248"/>
      <c r="I337" s="248"/>
    </row>
    <row r="338" spans="1:9">
      <c r="A338" s="49"/>
      <c r="B338" s="13"/>
      <c r="C338" s="248"/>
      <c r="D338" s="248"/>
      <c r="E338" s="248"/>
      <c r="F338" s="248"/>
      <c r="G338" s="248"/>
      <c r="H338" s="248"/>
      <c r="I338" s="248"/>
    </row>
    <row r="339" spans="1:9">
      <c r="A339" s="49"/>
      <c r="B339" s="13"/>
      <c r="C339" s="248"/>
      <c r="D339" s="248"/>
      <c r="E339" s="248"/>
      <c r="F339" s="248"/>
      <c r="G339" s="248"/>
      <c r="H339" s="248"/>
      <c r="I339" s="248"/>
    </row>
    <row r="340" spans="1:9">
      <c r="A340" s="49"/>
      <c r="B340" s="13"/>
      <c r="C340" s="248"/>
      <c r="D340" s="248"/>
      <c r="E340" s="248"/>
      <c r="F340" s="248"/>
      <c r="G340" s="248"/>
      <c r="H340" s="248"/>
      <c r="I340" s="248"/>
    </row>
    <row r="341" spans="1:9">
      <c r="A341" s="49"/>
      <c r="B341" s="13"/>
      <c r="C341" s="248"/>
      <c r="D341" s="248"/>
      <c r="E341" s="248"/>
      <c r="F341" s="248"/>
      <c r="G341" s="248"/>
      <c r="H341" s="248"/>
      <c r="I341" s="248"/>
    </row>
    <row r="342" spans="1:9">
      <c r="A342" s="49"/>
      <c r="B342" s="13"/>
      <c r="C342" s="248"/>
      <c r="D342" s="248"/>
      <c r="E342" s="248"/>
      <c r="F342" s="248"/>
      <c r="G342" s="248"/>
      <c r="H342" s="248"/>
      <c r="I342" s="248"/>
    </row>
    <row r="343" spans="1:9">
      <c r="A343" s="49"/>
      <c r="B343" s="13"/>
      <c r="C343" s="248"/>
      <c r="D343" s="248"/>
      <c r="E343" s="248"/>
      <c r="F343" s="248"/>
      <c r="G343" s="248"/>
      <c r="H343" s="248"/>
      <c r="I343" s="248"/>
    </row>
    <row r="344" spans="1:9">
      <c r="A344" s="49"/>
      <c r="B344" s="13"/>
      <c r="C344" s="248"/>
      <c r="D344" s="248"/>
      <c r="E344" s="248"/>
      <c r="F344" s="248"/>
      <c r="G344" s="248"/>
      <c r="H344" s="248"/>
      <c r="I344" s="248"/>
    </row>
    <row r="345" spans="1:9">
      <c r="A345" s="49"/>
      <c r="B345" s="13"/>
      <c r="C345" s="248"/>
      <c r="D345" s="248"/>
      <c r="E345" s="248"/>
      <c r="F345" s="248"/>
      <c r="G345" s="248"/>
      <c r="H345" s="248"/>
      <c r="I345" s="248"/>
    </row>
    <row r="346" spans="1:9">
      <c r="A346" s="49"/>
      <c r="B346" s="13"/>
      <c r="C346" s="248"/>
      <c r="D346" s="248"/>
      <c r="E346" s="248"/>
      <c r="F346" s="248"/>
      <c r="G346" s="248"/>
      <c r="H346" s="248"/>
      <c r="I346" s="248"/>
    </row>
    <row r="347" spans="1:9">
      <c r="A347" s="49"/>
      <c r="B347" s="13"/>
      <c r="C347" s="248"/>
      <c r="D347" s="248"/>
      <c r="E347" s="248"/>
      <c r="F347" s="248"/>
      <c r="G347" s="248"/>
      <c r="H347" s="248"/>
      <c r="I347" s="248"/>
    </row>
    <row r="348" spans="1:9">
      <c r="A348" s="49"/>
      <c r="B348" s="13"/>
      <c r="C348" s="248"/>
      <c r="D348" s="248"/>
      <c r="E348" s="248"/>
      <c r="F348" s="248"/>
      <c r="G348" s="248"/>
      <c r="H348" s="248"/>
      <c r="I348" s="248"/>
    </row>
    <row r="349" spans="1:9">
      <c r="A349" s="49"/>
      <c r="B349" s="13"/>
      <c r="C349" s="248"/>
      <c r="D349" s="248"/>
      <c r="E349" s="248"/>
      <c r="F349" s="248"/>
      <c r="G349" s="248"/>
      <c r="H349" s="248"/>
      <c r="I349" s="248"/>
    </row>
    <row r="350" spans="1:9">
      <c r="A350" s="49"/>
      <c r="B350" s="13"/>
      <c r="C350" s="248"/>
      <c r="D350" s="248"/>
      <c r="E350" s="248"/>
      <c r="F350" s="248"/>
      <c r="G350" s="248"/>
      <c r="H350" s="248"/>
      <c r="I350" s="248"/>
    </row>
    <row r="351" spans="1:9">
      <c r="A351" s="49"/>
      <c r="B351" s="13"/>
      <c r="C351" s="248"/>
      <c r="D351" s="248"/>
      <c r="E351" s="248"/>
      <c r="F351" s="248"/>
      <c r="G351" s="248"/>
      <c r="H351" s="248"/>
      <c r="I351" s="248"/>
    </row>
    <row r="352" spans="1:9">
      <c r="A352" s="49"/>
      <c r="B352" s="13"/>
      <c r="C352" s="248"/>
      <c r="D352" s="248"/>
      <c r="E352" s="248"/>
      <c r="F352" s="248"/>
      <c r="G352" s="248"/>
      <c r="H352" s="248"/>
      <c r="I352" s="248"/>
    </row>
    <row r="353" spans="1:9">
      <c r="A353" s="49"/>
      <c r="B353" s="13"/>
      <c r="C353" s="248"/>
      <c r="D353" s="248"/>
      <c r="E353" s="248"/>
      <c r="F353" s="248"/>
      <c r="G353" s="248"/>
      <c r="H353" s="248"/>
      <c r="I353" s="248"/>
    </row>
    <row r="354" spans="1:9">
      <c r="A354" s="49"/>
      <c r="B354" s="13"/>
      <c r="C354" s="248"/>
      <c r="D354" s="248"/>
      <c r="E354" s="248"/>
      <c r="F354" s="248"/>
      <c r="G354" s="248"/>
      <c r="H354" s="248"/>
      <c r="I354" s="248"/>
    </row>
    <row r="355" spans="1:9">
      <c r="A355" s="49"/>
      <c r="B355" s="13"/>
      <c r="C355" s="248"/>
      <c r="D355" s="248"/>
      <c r="E355" s="248"/>
      <c r="F355" s="248"/>
      <c r="G355" s="248"/>
      <c r="H355" s="248"/>
      <c r="I355" s="248"/>
    </row>
    <row r="356" spans="1:9">
      <c r="A356" s="49"/>
      <c r="B356" s="13"/>
      <c r="C356" s="248"/>
      <c r="D356" s="248"/>
      <c r="E356" s="248"/>
      <c r="F356" s="248"/>
      <c r="G356" s="248"/>
      <c r="H356" s="248"/>
      <c r="I356" s="248"/>
    </row>
    <row r="357" spans="1:9">
      <c r="A357" s="49"/>
      <c r="B357" s="13"/>
      <c r="C357" s="248"/>
      <c r="D357" s="248"/>
      <c r="E357" s="248"/>
      <c r="F357" s="248"/>
      <c r="G357" s="248"/>
      <c r="H357" s="248"/>
      <c r="I357" s="248"/>
    </row>
    <row r="358" spans="1:9">
      <c r="A358" s="49"/>
      <c r="B358" s="13"/>
      <c r="C358" s="248"/>
      <c r="D358" s="248"/>
      <c r="E358" s="248"/>
      <c r="F358" s="248"/>
      <c r="G358" s="248"/>
      <c r="H358" s="248"/>
      <c r="I358" s="248"/>
    </row>
    <row r="359" spans="1:9">
      <c r="A359" s="49"/>
      <c r="B359" s="13"/>
      <c r="C359" s="248"/>
      <c r="D359" s="248"/>
      <c r="E359" s="248"/>
      <c r="F359" s="248"/>
      <c r="G359" s="248"/>
      <c r="H359" s="248"/>
      <c r="I359" s="248"/>
    </row>
    <row r="360" spans="1:9">
      <c r="A360" s="49"/>
      <c r="B360" s="13"/>
      <c r="C360" s="248"/>
      <c r="D360" s="248"/>
      <c r="E360" s="248"/>
      <c r="F360" s="248"/>
      <c r="G360" s="248"/>
      <c r="H360" s="248"/>
      <c r="I360" s="248"/>
    </row>
    <row r="361" spans="1:9">
      <c r="A361" s="49"/>
      <c r="B361" s="13"/>
      <c r="C361" s="248"/>
      <c r="D361" s="248"/>
      <c r="E361" s="248"/>
      <c r="F361" s="248"/>
      <c r="G361" s="248"/>
      <c r="H361" s="248"/>
      <c r="I361" s="248"/>
    </row>
    <row r="362" spans="1:9">
      <c r="A362" s="49"/>
      <c r="B362" s="13"/>
      <c r="C362" s="248"/>
      <c r="D362" s="248"/>
      <c r="E362" s="248"/>
      <c r="F362" s="248"/>
      <c r="G362" s="248"/>
      <c r="H362" s="248"/>
      <c r="I362" s="248"/>
    </row>
    <row r="363" spans="1:9">
      <c r="A363" s="49"/>
      <c r="B363" s="13"/>
      <c r="C363" s="248"/>
      <c r="D363" s="248"/>
      <c r="E363" s="248"/>
      <c r="F363" s="248"/>
      <c r="G363" s="248"/>
      <c r="H363" s="248"/>
      <c r="I363" s="248"/>
    </row>
    <row r="364" spans="1:9">
      <c r="A364" s="49"/>
      <c r="B364" s="13"/>
      <c r="C364" s="248"/>
      <c r="D364" s="248"/>
      <c r="E364" s="248"/>
      <c r="F364" s="248"/>
      <c r="G364" s="248"/>
      <c r="H364" s="248"/>
      <c r="I364" s="248"/>
    </row>
    <row r="365" spans="1:9">
      <c r="A365" s="49"/>
      <c r="B365" s="13"/>
      <c r="C365" s="248"/>
      <c r="D365" s="248"/>
      <c r="E365" s="248"/>
      <c r="F365" s="248"/>
      <c r="G365" s="248"/>
      <c r="H365" s="248"/>
      <c r="I365" s="248"/>
    </row>
    <row r="366" spans="1:9">
      <c r="A366" s="49"/>
      <c r="B366" s="13"/>
      <c r="C366" s="248"/>
      <c r="D366" s="248"/>
      <c r="E366" s="248"/>
      <c r="F366" s="248"/>
      <c r="G366" s="248"/>
      <c r="H366" s="248"/>
      <c r="I366" s="248"/>
    </row>
    <row r="367" spans="1:9">
      <c r="A367" s="49"/>
      <c r="B367" s="13"/>
      <c r="C367" s="248"/>
      <c r="D367" s="248"/>
      <c r="E367" s="248"/>
      <c r="F367" s="248"/>
      <c r="G367" s="248"/>
      <c r="H367" s="248"/>
      <c r="I367" s="248"/>
    </row>
    <row r="368" spans="1:9">
      <c r="A368" s="49"/>
      <c r="B368" s="13"/>
      <c r="C368" s="248"/>
      <c r="D368" s="248"/>
      <c r="E368" s="248"/>
      <c r="F368" s="248"/>
      <c r="G368" s="248"/>
      <c r="H368" s="248"/>
      <c r="I368" s="248"/>
    </row>
    <row r="369" spans="1:9">
      <c r="A369" s="49"/>
      <c r="B369" s="13"/>
      <c r="C369" s="248"/>
      <c r="D369" s="248"/>
      <c r="E369" s="248"/>
      <c r="F369" s="248"/>
      <c r="G369" s="248"/>
      <c r="H369" s="248"/>
      <c r="I369" s="248"/>
    </row>
    <row r="370" spans="1:9">
      <c r="A370" s="49"/>
      <c r="B370" s="13"/>
      <c r="C370" s="248"/>
      <c r="D370" s="248"/>
      <c r="E370" s="248"/>
      <c r="F370" s="248"/>
      <c r="G370" s="248"/>
      <c r="H370" s="248"/>
      <c r="I370" s="248"/>
    </row>
    <row r="371" spans="1:9">
      <c r="A371" s="49"/>
      <c r="B371" s="13"/>
      <c r="C371" s="248"/>
      <c r="D371" s="248"/>
      <c r="E371" s="248"/>
      <c r="F371" s="248"/>
      <c r="G371" s="248"/>
      <c r="H371" s="248"/>
      <c r="I371" s="248"/>
    </row>
    <row r="372" spans="1:9">
      <c r="A372" s="49"/>
      <c r="B372" s="13"/>
      <c r="C372" s="248"/>
      <c r="D372" s="248"/>
      <c r="E372" s="248"/>
      <c r="F372" s="248"/>
      <c r="G372" s="248"/>
      <c r="H372" s="248"/>
      <c r="I372" s="248"/>
    </row>
    <row r="373" spans="1:9">
      <c r="A373" s="49"/>
      <c r="B373" s="13"/>
      <c r="C373" s="248"/>
      <c r="D373" s="248"/>
      <c r="E373" s="248"/>
      <c r="F373" s="248"/>
      <c r="G373" s="248"/>
      <c r="H373" s="248"/>
      <c r="I373" s="248"/>
    </row>
    <row r="374" spans="1:9">
      <c r="A374" s="49"/>
      <c r="B374" s="13"/>
      <c r="C374" s="248"/>
      <c r="D374" s="248"/>
      <c r="E374" s="248"/>
      <c r="F374" s="248"/>
      <c r="G374" s="248"/>
      <c r="H374" s="248"/>
      <c r="I374" s="248"/>
    </row>
    <row r="375" spans="1:9">
      <c r="A375" s="49"/>
      <c r="B375" s="13"/>
      <c r="C375" s="248"/>
      <c r="D375" s="248"/>
      <c r="E375" s="248"/>
      <c r="F375" s="248"/>
      <c r="G375" s="248"/>
      <c r="H375" s="248"/>
      <c r="I375" s="248"/>
    </row>
    <row r="376" spans="1:9">
      <c r="A376" s="49"/>
      <c r="B376" s="13"/>
      <c r="C376" s="248"/>
      <c r="D376" s="248"/>
      <c r="E376" s="248"/>
      <c r="F376" s="248"/>
      <c r="G376" s="248"/>
      <c r="H376" s="248"/>
      <c r="I376" s="248"/>
    </row>
    <row r="377" spans="1:9">
      <c r="A377" s="49"/>
      <c r="B377" s="13"/>
      <c r="C377" s="248"/>
      <c r="D377" s="248"/>
      <c r="E377" s="248"/>
      <c r="F377" s="248"/>
      <c r="G377" s="248"/>
      <c r="H377" s="248"/>
      <c r="I377" s="248"/>
    </row>
    <row r="378" spans="1:9">
      <c r="A378" s="49"/>
      <c r="B378" s="13"/>
      <c r="C378" s="248"/>
      <c r="D378" s="248"/>
      <c r="E378" s="248"/>
      <c r="F378" s="248"/>
      <c r="G378" s="248"/>
      <c r="H378" s="248"/>
      <c r="I378" s="248"/>
    </row>
    <row r="379" spans="1:9">
      <c r="A379" s="49"/>
      <c r="B379" s="13"/>
    </row>
    <row r="380" spans="1:9">
      <c r="A380" s="49"/>
      <c r="B380" s="13"/>
    </row>
    <row r="381" spans="1:9">
      <c r="A381" s="49"/>
      <c r="B381" s="13"/>
    </row>
    <row r="382" spans="1:9">
      <c r="A382" s="49"/>
      <c r="B382" s="13"/>
    </row>
    <row r="383" spans="1:9">
      <c r="A383" s="49"/>
      <c r="B383" s="13"/>
    </row>
    <row r="384" spans="1:9">
      <c r="A384" s="49"/>
      <c r="B384" s="13"/>
    </row>
    <row r="385" spans="1:35">
      <c r="A385" s="49"/>
      <c r="B385" s="13"/>
    </row>
    <row r="386" spans="1:35">
      <c r="A386" s="49"/>
      <c r="B386" s="13"/>
    </row>
    <row r="387" spans="1:35">
      <c r="A387" s="49"/>
      <c r="B387" s="13"/>
    </row>
    <row r="388" spans="1:35">
      <c r="A388" s="49"/>
      <c r="B388" s="13"/>
    </row>
    <row r="389" spans="1:35">
      <c r="A389" s="49"/>
      <c r="B389" s="13"/>
    </row>
    <row r="390" spans="1:35">
      <c r="A390" s="49"/>
      <c r="B390" s="13"/>
    </row>
    <row r="391" spans="1:35">
      <c r="A391" s="49"/>
      <c r="B391" s="13"/>
    </row>
    <row r="392" spans="1:35">
      <c r="A392" s="49"/>
      <c r="B392" s="13"/>
    </row>
    <row r="393" spans="1:35">
      <c r="A393" s="49"/>
      <c r="B393" s="13"/>
    </row>
    <row r="394" spans="1:35" s="2" customFormat="1">
      <c r="A394" s="49"/>
      <c r="B394" s="13"/>
      <c r="J394" s="248"/>
      <c r="K394" s="248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  <c r="Z394" s="199"/>
      <c r="AA394" s="199"/>
      <c r="AB394" s="199"/>
      <c r="AC394" s="199"/>
      <c r="AD394" s="199"/>
      <c r="AE394" s="199"/>
      <c r="AF394" s="199"/>
      <c r="AG394" s="199"/>
      <c r="AH394" s="199"/>
      <c r="AI394" s="199"/>
    </row>
    <row r="395" spans="1:35" s="2" customFormat="1">
      <c r="A395" s="49"/>
      <c r="B395" s="13"/>
      <c r="J395" s="248"/>
      <c r="K395" s="248"/>
      <c r="L395" s="199"/>
      <c r="M395" s="199"/>
      <c r="N395" s="199"/>
      <c r="O395" s="199"/>
      <c r="P395" s="199"/>
      <c r="Q395" s="199"/>
      <c r="R395" s="199"/>
      <c r="S395" s="199"/>
      <c r="T395" s="199"/>
      <c r="U395" s="199"/>
      <c r="V395" s="199"/>
      <c r="W395" s="199"/>
      <c r="X395" s="199"/>
      <c r="Y395" s="199"/>
      <c r="Z395" s="199"/>
      <c r="AA395" s="199"/>
      <c r="AB395" s="199"/>
      <c r="AC395" s="199"/>
      <c r="AD395" s="199"/>
      <c r="AE395" s="199"/>
      <c r="AF395" s="199"/>
      <c r="AG395" s="199"/>
      <c r="AH395" s="199"/>
      <c r="AI395" s="199"/>
    </row>
    <row r="396" spans="1:35" s="2" customFormat="1">
      <c r="A396" s="49"/>
      <c r="B396" s="13"/>
      <c r="J396" s="248"/>
      <c r="K396" s="248"/>
      <c r="L396" s="199"/>
      <c r="M396" s="199"/>
      <c r="N396" s="199"/>
      <c r="O396" s="199"/>
      <c r="P396" s="199"/>
      <c r="Q396" s="199"/>
      <c r="R396" s="199"/>
      <c r="S396" s="199"/>
      <c r="T396" s="199"/>
      <c r="U396" s="199"/>
      <c r="V396" s="199"/>
      <c r="W396" s="199"/>
      <c r="X396" s="199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</row>
    <row r="397" spans="1:35" s="2" customFormat="1">
      <c r="A397" s="49"/>
      <c r="B397" s="13"/>
      <c r="J397" s="248"/>
      <c r="K397" s="248"/>
      <c r="L397" s="199"/>
      <c r="M397" s="199"/>
      <c r="N397" s="199"/>
      <c r="O397" s="199"/>
      <c r="P397" s="199"/>
      <c r="Q397" s="199"/>
      <c r="R397" s="199"/>
      <c r="S397" s="199"/>
      <c r="T397" s="199"/>
      <c r="U397" s="199"/>
      <c r="V397" s="199"/>
      <c r="W397" s="199"/>
      <c r="X397" s="199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</row>
    <row r="398" spans="1:35" s="2" customFormat="1">
      <c r="A398" s="49"/>
      <c r="B398" s="13"/>
      <c r="J398" s="248"/>
      <c r="K398" s="248"/>
      <c r="L398" s="199"/>
      <c r="M398" s="199"/>
      <c r="N398" s="199"/>
      <c r="O398" s="199"/>
      <c r="P398" s="199"/>
      <c r="Q398" s="199"/>
      <c r="R398" s="199"/>
      <c r="S398" s="199"/>
      <c r="T398" s="199"/>
      <c r="U398" s="199"/>
      <c r="V398" s="199"/>
      <c r="W398" s="199"/>
      <c r="X398" s="199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</row>
    <row r="399" spans="1:35" s="2" customFormat="1">
      <c r="A399" s="49"/>
      <c r="B399" s="13"/>
      <c r="J399" s="248"/>
      <c r="K399" s="248"/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99"/>
      <c r="Z399" s="199"/>
      <c r="AA399" s="199"/>
      <c r="AB399" s="199"/>
      <c r="AC399" s="199"/>
      <c r="AD399" s="199"/>
      <c r="AE399" s="199"/>
      <c r="AF399" s="199"/>
      <c r="AG399" s="199"/>
      <c r="AH399" s="199"/>
      <c r="AI399" s="199"/>
    </row>
    <row r="400" spans="1:35" s="2" customFormat="1">
      <c r="A400" s="49"/>
      <c r="B400" s="13"/>
      <c r="J400" s="248"/>
      <c r="K400" s="248"/>
      <c r="L400" s="199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199"/>
      <c r="Y400" s="199"/>
      <c r="Z400" s="199"/>
      <c r="AA400" s="199"/>
      <c r="AB400" s="199"/>
      <c r="AC400" s="199"/>
      <c r="AD400" s="199"/>
      <c r="AE400" s="199"/>
      <c r="AF400" s="199"/>
      <c r="AG400" s="199"/>
      <c r="AH400" s="199"/>
      <c r="AI400" s="199"/>
    </row>
    <row r="401" spans="1:35" s="2" customFormat="1">
      <c r="A401" s="49"/>
      <c r="B401" s="13"/>
      <c r="J401" s="248"/>
      <c r="K401" s="248"/>
      <c r="L401" s="199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  <c r="Z401" s="199"/>
      <c r="AA401" s="199"/>
      <c r="AB401" s="199"/>
      <c r="AC401" s="199"/>
      <c r="AD401" s="199"/>
      <c r="AE401" s="199"/>
      <c r="AF401" s="199"/>
      <c r="AG401" s="199"/>
      <c r="AH401" s="199"/>
      <c r="AI401" s="199"/>
    </row>
    <row r="402" spans="1:35" s="2" customFormat="1">
      <c r="A402" s="49"/>
      <c r="B402" s="13"/>
      <c r="J402" s="248"/>
      <c r="K402" s="248"/>
      <c r="L402" s="199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  <c r="W402" s="199"/>
      <c r="X402" s="199"/>
      <c r="Y402" s="199"/>
      <c r="Z402" s="199"/>
      <c r="AA402" s="199"/>
      <c r="AB402" s="199"/>
      <c r="AC402" s="199"/>
      <c r="AD402" s="199"/>
      <c r="AE402" s="199"/>
      <c r="AF402" s="199"/>
      <c r="AG402" s="199"/>
      <c r="AH402" s="199"/>
      <c r="AI402" s="199"/>
    </row>
    <row r="403" spans="1:35" s="2" customFormat="1">
      <c r="A403" s="49"/>
      <c r="B403" s="13"/>
      <c r="J403" s="248"/>
      <c r="K403" s="248"/>
      <c r="L403" s="199"/>
      <c r="M403" s="199"/>
      <c r="N403" s="199"/>
      <c r="O403" s="199"/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  <c r="Z403" s="199"/>
      <c r="AA403" s="199"/>
      <c r="AB403" s="199"/>
      <c r="AC403" s="199"/>
      <c r="AD403" s="199"/>
      <c r="AE403" s="199"/>
      <c r="AF403" s="199"/>
      <c r="AG403" s="199"/>
      <c r="AH403" s="199"/>
      <c r="AI403" s="199"/>
    </row>
    <row r="404" spans="1:35" s="2" customFormat="1">
      <c r="A404" s="49"/>
      <c r="B404" s="13"/>
      <c r="J404" s="248"/>
      <c r="K404" s="248"/>
      <c r="L404" s="199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  <c r="AA404" s="199"/>
      <c r="AB404" s="199"/>
      <c r="AC404" s="199"/>
      <c r="AD404" s="199"/>
      <c r="AE404" s="199"/>
      <c r="AF404" s="199"/>
      <c r="AG404" s="199"/>
      <c r="AH404" s="199"/>
      <c r="AI404" s="199"/>
    </row>
    <row r="405" spans="1:35" s="2" customFormat="1">
      <c r="A405" s="49"/>
      <c r="B405" s="13"/>
      <c r="J405" s="248"/>
      <c r="K405" s="248"/>
      <c r="L405" s="199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  <c r="AA405" s="199"/>
      <c r="AB405" s="199"/>
      <c r="AC405" s="199"/>
      <c r="AD405" s="199"/>
      <c r="AE405" s="199"/>
      <c r="AF405" s="199"/>
      <c r="AG405" s="199"/>
      <c r="AH405" s="199"/>
      <c r="AI405" s="199"/>
    </row>
    <row r="406" spans="1:35" s="2" customFormat="1">
      <c r="A406" s="49"/>
      <c r="B406" s="13"/>
      <c r="J406" s="248"/>
      <c r="K406" s="248"/>
      <c r="L406" s="199"/>
      <c r="M406" s="199"/>
      <c r="N406" s="199"/>
      <c r="O406" s="199"/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  <c r="Z406" s="199"/>
      <c r="AA406" s="199"/>
      <c r="AB406" s="199"/>
      <c r="AC406" s="199"/>
      <c r="AD406" s="199"/>
      <c r="AE406" s="199"/>
      <c r="AF406" s="199"/>
      <c r="AG406" s="199"/>
      <c r="AH406" s="199"/>
      <c r="AI406" s="199"/>
    </row>
    <row r="407" spans="1:35" s="2" customFormat="1">
      <c r="A407" s="49"/>
      <c r="B407" s="13"/>
      <c r="J407" s="248"/>
      <c r="K407" s="248"/>
      <c r="L407" s="199"/>
      <c r="M407" s="199"/>
      <c r="N407" s="199"/>
      <c r="O407" s="199"/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  <c r="Z407" s="199"/>
      <c r="AA407" s="199"/>
      <c r="AB407" s="199"/>
      <c r="AC407" s="199"/>
      <c r="AD407" s="199"/>
      <c r="AE407" s="199"/>
      <c r="AF407" s="199"/>
      <c r="AG407" s="199"/>
      <c r="AH407" s="199"/>
      <c r="AI407" s="199"/>
    </row>
    <row r="408" spans="1:35" s="2" customFormat="1">
      <c r="A408" s="49"/>
      <c r="B408" s="13"/>
      <c r="J408" s="248"/>
      <c r="K408" s="248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199"/>
      <c r="AB408" s="199"/>
      <c r="AC408" s="199"/>
      <c r="AD408" s="199"/>
      <c r="AE408" s="199"/>
      <c r="AF408" s="199"/>
      <c r="AG408" s="199"/>
      <c r="AH408" s="199"/>
      <c r="AI408" s="199"/>
    </row>
    <row r="409" spans="1:35" s="2" customFormat="1">
      <c r="A409" s="49"/>
      <c r="B409" s="13"/>
      <c r="J409" s="248"/>
      <c r="K409" s="248"/>
      <c r="L409" s="199"/>
      <c r="M409" s="199"/>
      <c r="N409" s="199"/>
      <c r="O409" s="199"/>
      <c r="P409" s="199"/>
      <c r="Q409" s="199"/>
      <c r="R409" s="199"/>
      <c r="S409" s="199"/>
      <c r="T409" s="199"/>
      <c r="U409" s="199"/>
      <c r="V409" s="199"/>
      <c r="W409" s="199"/>
      <c r="X409" s="199"/>
      <c r="Y409" s="199"/>
      <c r="Z409" s="199"/>
      <c r="AA409" s="199"/>
      <c r="AB409" s="199"/>
      <c r="AC409" s="199"/>
      <c r="AD409" s="199"/>
      <c r="AE409" s="199"/>
      <c r="AF409" s="199"/>
      <c r="AG409" s="199"/>
      <c r="AH409" s="199"/>
      <c r="AI409" s="199"/>
    </row>
    <row r="410" spans="1:35" s="2" customFormat="1">
      <c r="A410" s="49"/>
      <c r="B410" s="13"/>
      <c r="J410" s="248"/>
      <c r="K410" s="248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199"/>
      <c r="AA410" s="199"/>
      <c r="AB410" s="199"/>
      <c r="AC410" s="199"/>
      <c r="AD410" s="199"/>
      <c r="AE410" s="199"/>
      <c r="AF410" s="199"/>
      <c r="AG410" s="199"/>
      <c r="AH410" s="199"/>
      <c r="AI410" s="199"/>
    </row>
    <row r="411" spans="1:35" s="2" customFormat="1">
      <c r="A411" s="49"/>
      <c r="B411" s="13"/>
      <c r="J411" s="248"/>
      <c r="K411" s="248"/>
      <c r="L411" s="199"/>
      <c r="M411" s="199"/>
      <c r="N411" s="199"/>
      <c r="O411" s="199"/>
      <c r="P411" s="199"/>
      <c r="Q411" s="199"/>
      <c r="R411" s="199"/>
      <c r="S411" s="199"/>
      <c r="T411" s="199"/>
      <c r="U411" s="199"/>
      <c r="V411" s="199"/>
      <c r="W411" s="199"/>
      <c r="X411" s="199"/>
      <c r="Y411" s="199"/>
      <c r="Z411" s="199"/>
      <c r="AA411" s="199"/>
      <c r="AB411" s="199"/>
      <c r="AC411" s="199"/>
      <c r="AD411" s="199"/>
      <c r="AE411" s="199"/>
      <c r="AF411" s="199"/>
      <c r="AG411" s="199"/>
      <c r="AH411" s="199"/>
      <c r="AI411" s="199"/>
    </row>
    <row r="412" spans="1:35" s="2" customFormat="1">
      <c r="A412" s="49"/>
      <c r="B412" s="13"/>
      <c r="J412" s="248"/>
      <c r="K412" s="248"/>
      <c r="L412" s="199"/>
      <c r="M412" s="199"/>
      <c r="N412" s="199"/>
      <c r="O412" s="199"/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  <c r="Z412" s="199"/>
      <c r="AA412" s="199"/>
      <c r="AB412" s="199"/>
      <c r="AC412" s="199"/>
      <c r="AD412" s="199"/>
      <c r="AE412" s="199"/>
      <c r="AF412" s="199"/>
      <c r="AG412" s="199"/>
      <c r="AH412" s="199"/>
      <c r="AI412" s="199"/>
    </row>
    <row r="413" spans="1:35" s="2" customFormat="1">
      <c r="A413" s="49"/>
      <c r="B413" s="13"/>
      <c r="J413" s="248"/>
      <c r="K413" s="248"/>
      <c r="L413" s="199"/>
      <c r="M413" s="199"/>
      <c r="N413" s="199"/>
      <c r="O413" s="199"/>
      <c r="P413" s="199"/>
      <c r="Q413" s="199"/>
      <c r="R413" s="199"/>
      <c r="S413" s="199"/>
      <c r="T413" s="199"/>
      <c r="U413" s="199"/>
      <c r="V413" s="199"/>
      <c r="W413" s="199"/>
      <c r="X413" s="199"/>
      <c r="Y413" s="199"/>
      <c r="Z413" s="199"/>
      <c r="AA413" s="199"/>
      <c r="AB413" s="199"/>
      <c r="AC413" s="199"/>
      <c r="AD413" s="199"/>
      <c r="AE413" s="199"/>
      <c r="AF413" s="199"/>
      <c r="AG413" s="199"/>
      <c r="AH413" s="199"/>
      <c r="AI413" s="199"/>
    </row>
    <row r="414" spans="1:35" s="2" customFormat="1">
      <c r="A414" s="49"/>
      <c r="B414" s="13"/>
      <c r="J414" s="248"/>
      <c r="K414" s="248"/>
      <c r="L414" s="199"/>
      <c r="M414" s="199"/>
      <c r="N414" s="199"/>
      <c r="O414" s="199"/>
      <c r="P414" s="199"/>
      <c r="Q414" s="199"/>
      <c r="R414" s="199"/>
      <c r="S414" s="199"/>
      <c r="T414" s="199"/>
      <c r="U414" s="199"/>
      <c r="V414" s="199"/>
      <c r="W414" s="199"/>
      <c r="X414" s="199"/>
      <c r="Y414" s="199"/>
      <c r="Z414" s="199"/>
      <c r="AA414" s="199"/>
      <c r="AB414" s="199"/>
      <c r="AC414" s="199"/>
      <c r="AD414" s="199"/>
      <c r="AE414" s="199"/>
      <c r="AF414" s="199"/>
      <c r="AG414" s="199"/>
      <c r="AH414" s="199"/>
      <c r="AI414" s="199"/>
    </row>
    <row r="415" spans="1:35" s="2" customFormat="1">
      <c r="A415" s="49"/>
      <c r="B415" s="13"/>
      <c r="J415" s="248"/>
      <c r="K415" s="248"/>
      <c r="L415" s="199"/>
      <c r="M415" s="199"/>
      <c r="N415" s="199"/>
      <c r="O415" s="199"/>
      <c r="P415" s="199"/>
      <c r="Q415" s="199"/>
      <c r="R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</row>
    <row r="416" spans="1:35" s="2" customFormat="1">
      <c r="A416" s="49"/>
      <c r="B416" s="13"/>
      <c r="J416" s="248"/>
      <c r="K416" s="248"/>
      <c r="L416" s="199"/>
      <c r="M416" s="199"/>
      <c r="N416" s="199"/>
      <c r="O416" s="199"/>
      <c r="P416" s="199"/>
      <c r="Q416" s="199"/>
      <c r="R416" s="199"/>
      <c r="S416" s="199"/>
      <c r="T416" s="199"/>
      <c r="U416" s="199"/>
      <c r="V416" s="199"/>
      <c r="W416" s="199"/>
      <c r="X416" s="199"/>
      <c r="Y416" s="199"/>
      <c r="Z416" s="199"/>
      <c r="AA416" s="199"/>
      <c r="AB416" s="199"/>
      <c r="AC416" s="199"/>
      <c r="AD416" s="199"/>
      <c r="AE416" s="199"/>
      <c r="AF416" s="199"/>
      <c r="AG416" s="199"/>
      <c r="AH416" s="199"/>
      <c r="AI416" s="199"/>
    </row>
    <row r="417" spans="1:35" s="2" customFormat="1">
      <c r="A417" s="49"/>
      <c r="B417" s="13"/>
      <c r="J417" s="248"/>
      <c r="K417" s="248"/>
      <c r="L417" s="199"/>
      <c r="M417" s="199"/>
      <c r="N417" s="199"/>
      <c r="O417" s="199"/>
      <c r="P417" s="199"/>
      <c r="Q417" s="199"/>
      <c r="R417" s="199"/>
      <c r="S417" s="199"/>
      <c r="T417" s="199"/>
      <c r="U417" s="199"/>
      <c r="V417" s="199"/>
      <c r="W417" s="199"/>
      <c r="X417" s="199"/>
      <c r="Y417" s="199"/>
      <c r="Z417" s="199"/>
      <c r="AA417" s="199"/>
      <c r="AB417" s="199"/>
      <c r="AC417" s="199"/>
      <c r="AD417" s="199"/>
      <c r="AE417" s="199"/>
      <c r="AF417" s="199"/>
      <c r="AG417" s="199"/>
      <c r="AH417" s="199"/>
      <c r="AI417" s="199"/>
    </row>
    <row r="418" spans="1:35" s="2" customFormat="1">
      <c r="A418" s="49"/>
      <c r="B418" s="13"/>
      <c r="J418" s="248"/>
      <c r="K418" s="248"/>
      <c r="L418" s="199"/>
      <c r="M418" s="199"/>
      <c r="N418" s="199"/>
      <c r="O418" s="199"/>
      <c r="P418" s="199"/>
      <c r="Q418" s="199"/>
      <c r="R418" s="199"/>
      <c r="S418" s="199"/>
      <c r="T418" s="199"/>
      <c r="U418" s="199"/>
      <c r="V418" s="199"/>
      <c r="W418" s="199"/>
      <c r="X418" s="199"/>
      <c r="Y418" s="199"/>
      <c r="Z418" s="199"/>
      <c r="AA418" s="199"/>
      <c r="AB418" s="199"/>
      <c r="AC418" s="199"/>
      <c r="AD418" s="199"/>
      <c r="AE418" s="199"/>
      <c r="AF418" s="199"/>
      <c r="AG418" s="199"/>
      <c r="AH418" s="199"/>
      <c r="AI418" s="199"/>
    </row>
    <row r="419" spans="1:35" s="2" customFormat="1">
      <c r="A419" s="49"/>
      <c r="B419" s="13"/>
      <c r="J419" s="248"/>
      <c r="K419" s="248"/>
      <c r="L419" s="199"/>
      <c r="M419" s="199"/>
      <c r="N419" s="199"/>
      <c r="O419" s="199"/>
      <c r="P419" s="199"/>
      <c r="Q419" s="199"/>
      <c r="R419" s="199"/>
      <c r="S419" s="199"/>
      <c r="T419" s="199"/>
      <c r="U419" s="199"/>
      <c r="V419" s="199"/>
      <c r="W419" s="199"/>
      <c r="X419" s="199"/>
      <c r="Y419" s="199"/>
      <c r="Z419" s="199"/>
      <c r="AA419" s="199"/>
      <c r="AB419" s="199"/>
      <c r="AC419" s="199"/>
      <c r="AD419" s="199"/>
      <c r="AE419" s="199"/>
      <c r="AF419" s="199"/>
      <c r="AG419" s="199"/>
      <c r="AH419" s="199"/>
      <c r="AI419" s="199"/>
    </row>
    <row r="420" spans="1:35" s="2" customFormat="1">
      <c r="A420" s="49"/>
      <c r="B420" s="13"/>
      <c r="J420" s="248"/>
      <c r="K420" s="248"/>
      <c r="L420" s="199"/>
      <c r="M420" s="199"/>
      <c r="N420" s="199"/>
      <c r="O420" s="199"/>
      <c r="P420" s="199"/>
      <c r="Q420" s="199"/>
      <c r="R420" s="199"/>
      <c r="S420" s="199"/>
      <c r="T420" s="199"/>
      <c r="U420" s="199"/>
      <c r="V420" s="199"/>
      <c r="W420" s="199"/>
      <c r="X420" s="199"/>
      <c r="Y420" s="199"/>
      <c r="Z420" s="199"/>
      <c r="AA420" s="199"/>
      <c r="AB420" s="199"/>
      <c r="AC420" s="199"/>
      <c r="AD420" s="199"/>
      <c r="AE420" s="199"/>
      <c r="AF420" s="199"/>
      <c r="AG420" s="199"/>
      <c r="AH420" s="199"/>
      <c r="AI420" s="199"/>
    </row>
    <row r="421" spans="1:35" s="2" customFormat="1">
      <c r="A421" s="49"/>
      <c r="B421" s="13"/>
      <c r="J421" s="248"/>
      <c r="K421" s="248"/>
      <c r="L421" s="199"/>
      <c r="M421" s="199"/>
      <c r="N421" s="199"/>
      <c r="O421" s="199"/>
      <c r="P421" s="199"/>
      <c r="Q421" s="199"/>
      <c r="R421" s="199"/>
      <c r="S421" s="199"/>
      <c r="T421" s="199"/>
      <c r="U421" s="199"/>
      <c r="V421" s="199"/>
      <c r="W421" s="199"/>
      <c r="X421" s="199"/>
      <c r="Y421" s="199"/>
      <c r="Z421" s="199"/>
      <c r="AA421" s="199"/>
      <c r="AB421" s="199"/>
      <c r="AC421" s="199"/>
      <c r="AD421" s="199"/>
      <c r="AE421" s="199"/>
      <c r="AF421" s="199"/>
      <c r="AG421" s="199"/>
      <c r="AH421" s="199"/>
      <c r="AI421" s="199"/>
    </row>
    <row r="422" spans="1:35" s="2" customFormat="1">
      <c r="A422" s="49"/>
      <c r="B422" s="13"/>
      <c r="J422" s="248"/>
      <c r="K422" s="248"/>
      <c r="L422" s="199"/>
      <c r="M422" s="199"/>
      <c r="N422" s="199"/>
      <c r="O422" s="199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199"/>
      <c r="AA422" s="199"/>
      <c r="AB422" s="199"/>
      <c r="AC422" s="199"/>
      <c r="AD422" s="199"/>
      <c r="AE422" s="199"/>
      <c r="AF422" s="199"/>
      <c r="AG422" s="199"/>
      <c r="AH422" s="199"/>
      <c r="AI422" s="199"/>
    </row>
    <row r="423" spans="1:35" s="2" customFormat="1">
      <c r="A423" s="49"/>
      <c r="B423" s="13"/>
      <c r="J423" s="248"/>
      <c r="K423" s="248"/>
      <c r="L423" s="199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  <c r="Z423" s="199"/>
      <c r="AA423" s="199"/>
      <c r="AB423" s="199"/>
      <c r="AC423" s="199"/>
      <c r="AD423" s="199"/>
      <c r="AE423" s="199"/>
      <c r="AF423" s="199"/>
      <c r="AG423" s="199"/>
      <c r="AH423" s="199"/>
      <c r="AI423" s="199"/>
    </row>
    <row r="424" spans="1:35" s="2" customFormat="1">
      <c r="A424" s="49"/>
      <c r="B424" s="13"/>
      <c r="J424" s="248"/>
      <c r="K424" s="248"/>
      <c r="L424" s="199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  <c r="Z424" s="199"/>
      <c r="AA424" s="199"/>
      <c r="AB424" s="199"/>
      <c r="AC424" s="199"/>
      <c r="AD424" s="199"/>
      <c r="AE424" s="199"/>
      <c r="AF424" s="199"/>
      <c r="AG424" s="199"/>
      <c r="AH424" s="199"/>
      <c r="AI424" s="199"/>
    </row>
    <row r="425" spans="1:35" s="2" customFormat="1">
      <c r="A425" s="49"/>
      <c r="B425" s="13"/>
      <c r="J425" s="248"/>
      <c r="K425" s="248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  <c r="AA425" s="199"/>
      <c r="AB425" s="199"/>
      <c r="AC425" s="199"/>
      <c r="AD425" s="199"/>
      <c r="AE425" s="199"/>
      <c r="AF425" s="199"/>
      <c r="AG425" s="199"/>
      <c r="AH425" s="199"/>
      <c r="AI425" s="199"/>
    </row>
    <row r="426" spans="1:35" s="2" customFormat="1">
      <c r="A426" s="49"/>
      <c r="B426" s="13"/>
      <c r="J426" s="248"/>
      <c r="K426" s="248"/>
      <c r="L426" s="199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  <c r="Z426" s="199"/>
      <c r="AA426" s="199"/>
      <c r="AB426" s="199"/>
      <c r="AC426" s="199"/>
      <c r="AD426" s="199"/>
      <c r="AE426" s="199"/>
      <c r="AF426" s="199"/>
      <c r="AG426" s="199"/>
      <c r="AH426" s="199"/>
      <c r="AI426" s="199"/>
    </row>
    <row r="427" spans="1:35" s="2" customFormat="1">
      <c r="A427" s="49"/>
      <c r="B427" s="13"/>
      <c r="J427" s="248"/>
      <c r="K427" s="248"/>
      <c r="L427" s="199"/>
      <c r="M427" s="199"/>
      <c r="N427" s="199"/>
      <c r="O427" s="199"/>
      <c r="P427" s="199"/>
      <c r="Q427" s="199"/>
      <c r="R427" s="199"/>
      <c r="S427" s="199"/>
      <c r="T427" s="199"/>
      <c r="U427" s="199"/>
      <c r="V427" s="199"/>
      <c r="W427" s="199"/>
      <c r="X427" s="199"/>
      <c r="Y427" s="199"/>
      <c r="Z427" s="199"/>
      <c r="AA427" s="199"/>
      <c r="AB427" s="199"/>
      <c r="AC427" s="199"/>
      <c r="AD427" s="199"/>
      <c r="AE427" s="199"/>
      <c r="AF427" s="199"/>
      <c r="AG427" s="199"/>
      <c r="AH427" s="199"/>
      <c r="AI427" s="199"/>
    </row>
    <row r="428" spans="1:35" s="2" customFormat="1">
      <c r="A428" s="49"/>
      <c r="B428" s="13"/>
      <c r="J428" s="248"/>
      <c r="K428" s="248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</row>
    <row r="429" spans="1:35" s="2" customFormat="1">
      <c r="A429" s="49"/>
      <c r="B429" s="13"/>
      <c r="J429" s="248"/>
      <c r="K429" s="248"/>
      <c r="L429" s="199"/>
      <c r="M429" s="199"/>
      <c r="N429" s="199"/>
      <c r="O429" s="199"/>
      <c r="P429" s="199"/>
      <c r="Q429" s="199"/>
      <c r="R429" s="199"/>
      <c r="S429" s="199"/>
      <c r="T429" s="199"/>
      <c r="U429" s="199"/>
      <c r="V429" s="199"/>
      <c r="W429" s="199"/>
      <c r="X429" s="199"/>
      <c r="Y429" s="199"/>
      <c r="Z429" s="199"/>
      <c r="AA429" s="199"/>
      <c r="AB429" s="199"/>
      <c r="AC429" s="199"/>
      <c r="AD429" s="199"/>
      <c r="AE429" s="199"/>
      <c r="AF429" s="199"/>
      <c r="AG429" s="199"/>
      <c r="AH429" s="199"/>
      <c r="AI429" s="199"/>
    </row>
    <row r="430" spans="1:35" s="2" customFormat="1">
      <c r="A430" s="49"/>
      <c r="B430" s="13"/>
      <c r="J430" s="248"/>
      <c r="K430" s="248"/>
      <c r="L430" s="199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199"/>
      <c r="Y430" s="199"/>
      <c r="Z430" s="199"/>
      <c r="AA430" s="199"/>
      <c r="AB430" s="199"/>
      <c r="AC430" s="199"/>
      <c r="AD430" s="199"/>
      <c r="AE430" s="199"/>
      <c r="AF430" s="199"/>
      <c r="AG430" s="199"/>
      <c r="AH430" s="199"/>
      <c r="AI430" s="199"/>
    </row>
    <row r="431" spans="1:35" s="2" customFormat="1">
      <c r="A431" s="49"/>
      <c r="B431" s="13"/>
      <c r="J431" s="248"/>
      <c r="K431" s="248"/>
      <c r="L431" s="199"/>
      <c r="M431" s="199"/>
      <c r="N431" s="199"/>
      <c r="O431" s="199"/>
      <c r="P431" s="199"/>
      <c r="Q431" s="199"/>
      <c r="R431" s="199"/>
      <c r="S431" s="199"/>
      <c r="T431" s="199"/>
      <c r="U431" s="199"/>
      <c r="V431" s="199"/>
      <c r="W431" s="199"/>
      <c r="X431" s="199"/>
      <c r="Y431" s="199"/>
      <c r="Z431" s="199"/>
      <c r="AA431" s="199"/>
      <c r="AB431" s="199"/>
      <c r="AC431" s="199"/>
      <c r="AD431" s="199"/>
      <c r="AE431" s="199"/>
      <c r="AF431" s="199"/>
      <c r="AG431" s="199"/>
      <c r="AH431" s="199"/>
      <c r="AI431" s="199"/>
    </row>
  </sheetData>
  <mergeCells count="1">
    <mergeCell ref="A1:I1"/>
  </mergeCells>
  <printOptions horizontalCentered="1" gridLines="1"/>
  <pageMargins left="0.19685039370078741" right="0.19685039370078741" top="0.43307086614173229" bottom="0.39370078740157483" header="0.31496062992125984" footer="0.19685039370078741"/>
  <pageSetup paperSize="9" scale="90" firstPageNumber="8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342"/>
  <sheetViews>
    <sheetView view="pageBreakPreview" zoomScaleNormal="100" zoomScaleSheetLayoutView="100" workbookViewId="0">
      <selection activeCell="B9" sqref="B9"/>
    </sheetView>
  </sheetViews>
  <sheetFormatPr defaultColWidth="11.44140625" defaultRowHeight="13.2"/>
  <cols>
    <col min="1" max="1" width="11.6640625" style="50" bestFit="1" customWidth="1"/>
    <col min="2" max="2" width="38.5546875" style="51" customWidth="1"/>
    <col min="3" max="3" width="14.6640625" style="2" customWidth="1"/>
    <col min="4" max="4" width="12.88671875" style="2" customWidth="1"/>
    <col min="5" max="5" width="12.44140625" style="2" customWidth="1"/>
    <col min="6" max="6" width="14.109375" style="2" customWidth="1"/>
    <col min="7" max="7" width="12.88671875" style="2" customWidth="1"/>
    <col min="8" max="8" width="7.5546875" style="2" hidden="1" customWidth="1"/>
    <col min="9" max="9" width="14.33203125" style="2" customWidth="1"/>
    <col min="10" max="11" width="10" style="2" customWidth="1"/>
    <col min="12" max="12" width="12.33203125" style="2" customWidth="1"/>
    <col min="13" max="13" width="12.88671875" style="2" customWidth="1"/>
    <col min="14" max="14" width="12.44140625" style="2" customWidth="1"/>
    <col min="15" max="15" width="14.109375" style="2" customWidth="1"/>
    <col min="16" max="16" width="12.88671875" style="2" customWidth="1"/>
    <col min="17" max="17" width="7.5546875" style="2" customWidth="1"/>
    <col min="18" max="18" width="14.33203125" style="2" customWidth="1"/>
    <col min="19" max="19" width="14.33203125" style="2" hidden="1" customWidth="1"/>
    <col min="20" max="20" width="10" style="2" hidden="1" customWidth="1"/>
    <col min="21" max="21" width="11.44140625" style="10" customWidth="1"/>
    <col min="22" max="16384" width="11.44140625" style="10"/>
  </cols>
  <sheetData>
    <row r="1" spans="1:30" ht="24" customHeight="1">
      <c r="B1" s="247"/>
      <c r="C1" s="326" t="s">
        <v>538</v>
      </c>
      <c r="D1" s="326"/>
      <c r="E1" s="326"/>
      <c r="F1" s="326"/>
      <c r="G1" s="326"/>
      <c r="H1" s="326"/>
      <c r="I1" s="326"/>
      <c r="J1" s="247"/>
      <c r="K1" s="247"/>
      <c r="L1" s="247"/>
      <c r="M1" s="247"/>
      <c r="N1" s="98"/>
      <c r="O1" s="98"/>
      <c r="P1" s="98"/>
      <c r="Q1" s="98"/>
      <c r="R1" s="98"/>
      <c r="S1" s="118"/>
      <c r="T1" s="98"/>
    </row>
    <row r="2" spans="1:30" s="56" customFormat="1" ht="15.6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30" s="11" customFormat="1" ht="51">
      <c r="A3" s="169" t="s">
        <v>18</v>
      </c>
      <c r="B3" s="169" t="s">
        <v>19</v>
      </c>
      <c r="C3" s="128" t="s">
        <v>297</v>
      </c>
      <c r="D3" s="262" t="s">
        <v>11</v>
      </c>
      <c r="E3" s="262" t="s">
        <v>12</v>
      </c>
      <c r="F3" s="262" t="s">
        <v>13</v>
      </c>
      <c r="G3" s="262" t="s">
        <v>14</v>
      </c>
      <c r="H3" s="262" t="s">
        <v>20</v>
      </c>
      <c r="I3" s="262" t="s">
        <v>299</v>
      </c>
      <c r="J3" s="262" t="s">
        <v>16</v>
      </c>
      <c r="K3" s="262" t="s">
        <v>330</v>
      </c>
      <c r="L3" s="128" t="s">
        <v>343</v>
      </c>
      <c r="M3" s="262" t="s">
        <v>11</v>
      </c>
      <c r="N3" s="262" t="s">
        <v>12</v>
      </c>
      <c r="O3" s="262" t="s">
        <v>13</v>
      </c>
      <c r="P3" s="262" t="s">
        <v>14</v>
      </c>
      <c r="Q3" s="262" t="s">
        <v>20</v>
      </c>
      <c r="R3" s="262" t="s">
        <v>299</v>
      </c>
      <c r="S3" s="116" t="s">
        <v>16</v>
      </c>
      <c r="T3" s="116" t="s">
        <v>330</v>
      </c>
    </row>
    <row r="4" spans="1:30">
      <c r="A4" s="170"/>
      <c r="B4" s="171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30" s="11" customFormat="1">
      <c r="A5" s="162" t="s">
        <v>360</v>
      </c>
      <c r="B5" s="172" t="s">
        <v>361</v>
      </c>
      <c r="C5" s="163"/>
      <c r="D5" s="163"/>
      <c r="E5" s="163"/>
      <c r="F5" s="163"/>
      <c r="G5" s="163"/>
      <c r="H5" s="164"/>
      <c r="I5" s="163"/>
      <c r="J5" s="163"/>
      <c r="K5" s="163"/>
      <c r="L5" s="163"/>
      <c r="M5" s="163"/>
      <c r="N5" s="163"/>
      <c r="O5" s="163"/>
      <c r="P5" s="163"/>
      <c r="Q5" s="164"/>
      <c r="R5" s="163"/>
      <c r="S5" s="163"/>
      <c r="T5" s="163"/>
      <c r="U5" s="165"/>
      <c r="V5" s="165"/>
      <c r="W5" s="165"/>
      <c r="X5" s="165"/>
      <c r="Y5" s="165"/>
      <c r="Z5" s="165"/>
      <c r="AA5" s="165"/>
      <c r="AB5" s="165"/>
      <c r="AC5" s="165"/>
      <c r="AD5" s="165"/>
    </row>
    <row r="6" spans="1:30" s="11" customFormat="1">
      <c r="A6" s="170"/>
      <c r="B6" s="172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30" s="147" customFormat="1" ht="26.4">
      <c r="A7" s="152" t="s">
        <v>352</v>
      </c>
      <c r="B7" s="153" t="s">
        <v>353</v>
      </c>
      <c r="C7" s="154"/>
      <c r="D7" s="154"/>
      <c r="E7" s="154"/>
      <c r="F7" s="154"/>
      <c r="G7" s="154"/>
      <c r="H7" s="155"/>
      <c r="I7" s="154"/>
      <c r="J7" s="154"/>
      <c r="K7" s="154"/>
      <c r="L7" s="154"/>
      <c r="M7" s="154"/>
      <c r="N7" s="154"/>
      <c r="O7" s="154"/>
      <c r="P7" s="154"/>
      <c r="Q7" s="155"/>
      <c r="R7" s="154"/>
      <c r="S7" s="154"/>
      <c r="T7" s="154"/>
      <c r="U7" s="156"/>
      <c r="V7" s="156"/>
      <c r="W7" s="156"/>
      <c r="X7" s="156"/>
      <c r="Y7" s="156"/>
      <c r="Z7" s="156"/>
      <c r="AA7" s="156"/>
      <c r="AB7" s="156"/>
      <c r="AC7" s="156"/>
      <c r="AD7" s="156"/>
    </row>
    <row r="8" spans="1:30" s="147" customFormat="1" ht="26.4">
      <c r="A8" s="152" t="s">
        <v>354</v>
      </c>
      <c r="B8" s="153" t="s">
        <v>355</v>
      </c>
      <c r="C8" s="154"/>
      <c r="D8" s="154"/>
      <c r="E8" s="154"/>
      <c r="F8" s="154"/>
      <c r="G8" s="154"/>
      <c r="H8" s="155"/>
      <c r="I8" s="154"/>
      <c r="J8" s="154"/>
      <c r="K8" s="154"/>
      <c r="L8" s="154"/>
      <c r="M8" s="154"/>
      <c r="N8" s="154"/>
      <c r="O8" s="154"/>
      <c r="P8" s="154"/>
      <c r="Q8" s="155"/>
      <c r="R8" s="154"/>
      <c r="S8" s="154"/>
      <c r="T8" s="154"/>
      <c r="U8" s="156"/>
      <c r="V8" s="156"/>
      <c r="W8" s="156"/>
      <c r="X8" s="156"/>
      <c r="Y8" s="156"/>
      <c r="Z8" s="156"/>
      <c r="AA8" s="156"/>
      <c r="AB8" s="156"/>
      <c r="AC8" s="156"/>
      <c r="AD8" s="156"/>
    </row>
    <row r="9" spans="1:30" s="33" customFormat="1">
      <c r="A9" s="157" t="s">
        <v>356</v>
      </c>
      <c r="B9" s="153" t="s">
        <v>357</v>
      </c>
      <c r="C9" s="158"/>
      <c r="D9" s="158"/>
      <c r="E9" s="158"/>
      <c r="F9" s="158"/>
      <c r="G9" s="158"/>
      <c r="H9" s="159"/>
      <c r="I9" s="158"/>
      <c r="J9" s="158"/>
      <c r="K9" s="158"/>
      <c r="L9" s="158"/>
      <c r="M9" s="158"/>
      <c r="N9" s="158"/>
      <c r="O9" s="158"/>
      <c r="P9" s="158"/>
      <c r="Q9" s="159"/>
      <c r="R9" s="158"/>
      <c r="S9" s="158"/>
      <c r="T9" s="158"/>
      <c r="U9" s="160"/>
      <c r="V9" s="160"/>
      <c r="W9" s="160"/>
      <c r="X9" s="160"/>
      <c r="Y9" s="160"/>
      <c r="Z9" s="160"/>
      <c r="AA9" s="160"/>
      <c r="AB9" s="160"/>
      <c r="AC9" s="160"/>
      <c r="AD9" s="160"/>
    </row>
    <row r="10" spans="1:30" s="33" customFormat="1">
      <c r="A10" s="157" t="s">
        <v>358</v>
      </c>
      <c r="B10" s="161" t="s">
        <v>359</v>
      </c>
      <c r="C10" s="158"/>
      <c r="D10" s="158"/>
      <c r="E10" s="158"/>
      <c r="F10" s="158"/>
      <c r="G10" s="158"/>
      <c r="H10" s="159"/>
      <c r="I10" s="158"/>
      <c r="J10" s="158"/>
      <c r="K10" s="158"/>
      <c r="L10" s="158"/>
      <c r="M10" s="158"/>
      <c r="N10" s="158"/>
      <c r="O10" s="158"/>
      <c r="P10" s="158"/>
      <c r="Q10" s="159"/>
      <c r="R10" s="158"/>
      <c r="S10" s="158"/>
      <c r="T10" s="158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</row>
    <row r="11" spans="1:30" s="33" customFormat="1">
      <c r="A11" s="157"/>
      <c r="B11" s="161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</row>
    <row r="12" spans="1:30" s="268" customFormat="1" ht="26.4">
      <c r="A12" s="281" t="s">
        <v>364</v>
      </c>
      <c r="B12" s="282" t="s">
        <v>363</v>
      </c>
      <c r="C12" s="283">
        <f>C14</f>
        <v>6878000</v>
      </c>
      <c r="D12" s="283">
        <f t="shared" ref="D12:K12" si="0">D14</f>
        <v>1302600</v>
      </c>
      <c r="E12" s="283">
        <f t="shared" si="0"/>
        <v>10800</v>
      </c>
      <c r="F12" s="283">
        <f t="shared" si="0"/>
        <v>1600000</v>
      </c>
      <c r="G12" s="283">
        <f t="shared" si="0"/>
        <v>3963000</v>
      </c>
      <c r="H12" s="283">
        <f t="shared" si="0"/>
        <v>0</v>
      </c>
      <c r="I12" s="283">
        <f t="shared" si="0"/>
        <v>1600</v>
      </c>
      <c r="J12" s="283">
        <f t="shared" si="0"/>
        <v>0</v>
      </c>
      <c r="K12" s="283">
        <f t="shared" si="0"/>
        <v>0</v>
      </c>
      <c r="L12" s="283">
        <f>L14</f>
        <v>6878000</v>
      </c>
      <c r="M12" s="283">
        <f t="shared" ref="M12:T12" si="1">M14</f>
        <v>1302600</v>
      </c>
      <c r="N12" s="283">
        <f t="shared" si="1"/>
        <v>10800</v>
      </c>
      <c r="O12" s="283">
        <f t="shared" si="1"/>
        <v>1600000</v>
      </c>
      <c r="P12" s="283">
        <f t="shared" si="1"/>
        <v>3963000</v>
      </c>
      <c r="Q12" s="283">
        <f t="shared" si="1"/>
        <v>0</v>
      </c>
      <c r="R12" s="283">
        <f t="shared" si="1"/>
        <v>1600</v>
      </c>
      <c r="S12" s="283">
        <f t="shared" si="1"/>
        <v>0</v>
      </c>
      <c r="T12" s="283">
        <f t="shared" si="1"/>
        <v>0</v>
      </c>
    </row>
    <row r="13" spans="1:30" s="11" customFormat="1">
      <c r="A13" s="170"/>
      <c r="B13" s="17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</row>
    <row r="14" spans="1:30" s="268" customFormat="1" ht="26.4">
      <c r="A14" s="284" t="s">
        <v>365</v>
      </c>
      <c r="B14" s="282" t="s">
        <v>366</v>
      </c>
      <c r="C14" s="283">
        <f t="shared" ref="C14" si="2">C15+C23+C50+C54+C64</f>
        <v>6878000</v>
      </c>
      <c r="D14" s="283">
        <f t="shared" ref="D14" si="3">D15+D23+D50+D54+D64</f>
        <v>1302600</v>
      </c>
      <c r="E14" s="283">
        <f t="shared" ref="E14" si="4">E15+E23+E50+E54+E64</f>
        <v>10800</v>
      </c>
      <c r="F14" s="283">
        <f t="shared" ref="F14" si="5">F15+F23+F50+F54+F64</f>
        <v>1600000</v>
      </c>
      <c r="G14" s="283">
        <f t="shared" ref="G14" si="6">G15+G23+G50+G54+G64</f>
        <v>3963000</v>
      </c>
      <c r="H14" s="283">
        <f t="shared" ref="H14" si="7">H15+H23+H50+H54+H64</f>
        <v>0</v>
      </c>
      <c r="I14" s="283">
        <f t="shared" ref="I14" si="8">I15+I23+I50+I54+I64</f>
        <v>1600</v>
      </c>
      <c r="J14" s="283">
        <f t="shared" ref="J14" si="9">J15+J23+J50+J54+J64</f>
        <v>0</v>
      </c>
      <c r="K14" s="283">
        <f t="shared" ref="K14" si="10">K15+K23+K50+K54+K64</f>
        <v>0</v>
      </c>
      <c r="L14" s="283">
        <f t="shared" ref="L14" si="11">L15+L23+L50+L54+L64</f>
        <v>6878000</v>
      </c>
      <c r="M14" s="283">
        <f t="shared" ref="M14" si="12">M15+M23+M50+M54+M64</f>
        <v>1302600</v>
      </c>
      <c r="N14" s="283">
        <f t="shared" ref="N14" si="13">N15+N23+N50+N54+N64</f>
        <v>10800</v>
      </c>
      <c r="O14" s="283">
        <f t="shared" ref="O14" si="14">O15+O23+O50+O54+O64</f>
        <v>1600000</v>
      </c>
      <c r="P14" s="283">
        <f t="shared" ref="P14" si="15">P15+P23+P50+P54+P64</f>
        <v>3963000</v>
      </c>
      <c r="Q14" s="283">
        <f t="shared" ref="Q14" si="16">Q15+Q23+Q50+Q54+Q64</f>
        <v>0</v>
      </c>
      <c r="R14" s="283">
        <f t="shared" ref="R14" si="17">R15+R23+R50+R54+R64</f>
        <v>1600</v>
      </c>
      <c r="S14" s="283">
        <f t="shared" ref="S14" si="18">S15+S23+S50+S54+S64</f>
        <v>0</v>
      </c>
      <c r="T14" s="283">
        <f t="shared" ref="T14" si="19">T15+T23+T50+T54+T64</f>
        <v>0</v>
      </c>
    </row>
    <row r="15" spans="1:30" s="248" customFormat="1">
      <c r="A15" s="170">
        <v>31</v>
      </c>
      <c r="B15" s="173" t="s">
        <v>21</v>
      </c>
      <c r="C15" s="154">
        <f>C16+C17+C18+C19+C20+C21+C22</f>
        <v>3700000</v>
      </c>
      <c r="D15" s="154">
        <f t="shared" ref="D15:K15" si="20">D16+D17+D18+D19+D20+D21+D22</f>
        <v>0</v>
      </c>
      <c r="E15" s="154">
        <f t="shared" si="20"/>
        <v>0</v>
      </c>
      <c r="F15" s="154">
        <f t="shared" si="20"/>
        <v>0</v>
      </c>
      <c r="G15" s="154">
        <f t="shared" si="20"/>
        <v>3700000</v>
      </c>
      <c r="H15" s="154">
        <f t="shared" si="20"/>
        <v>0</v>
      </c>
      <c r="I15" s="154">
        <f t="shared" si="20"/>
        <v>0</v>
      </c>
      <c r="J15" s="154">
        <f t="shared" si="20"/>
        <v>0</v>
      </c>
      <c r="K15" s="154">
        <f t="shared" si="20"/>
        <v>0</v>
      </c>
      <c r="L15" s="154">
        <f>L16+L17+L18+L19+L20+L21+L22</f>
        <v>3700000</v>
      </c>
      <c r="M15" s="154">
        <f t="shared" ref="M15:T15" si="21">M16+M17+M18+M19+M20+M21+M22</f>
        <v>0</v>
      </c>
      <c r="N15" s="154">
        <f t="shared" si="21"/>
        <v>0</v>
      </c>
      <c r="O15" s="154">
        <f t="shared" si="21"/>
        <v>0</v>
      </c>
      <c r="P15" s="154">
        <f t="shared" si="21"/>
        <v>3700000</v>
      </c>
      <c r="Q15" s="154">
        <f t="shared" si="21"/>
        <v>0</v>
      </c>
      <c r="R15" s="154">
        <f t="shared" si="21"/>
        <v>0</v>
      </c>
      <c r="S15" s="154">
        <f t="shared" si="21"/>
        <v>0</v>
      </c>
      <c r="T15" s="154">
        <f t="shared" si="21"/>
        <v>0</v>
      </c>
    </row>
    <row r="16" spans="1:30" s="248" customFormat="1" hidden="1">
      <c r="A16" s="148">
        <v>3111</v>
      </c>
      <c r="B16" s="171" t="s">
        <v>344</v>
      </c>
      <c r="C16" s="154">
        <v>2872000</v>
      </c>
      <c r="D16" s="154"/>
      <c r="E16" s="154"/>
      <c r="F16" s="154"/>
      <c r="G16" s="154">
        <v>2872000</v>
      </c>
      <c r="H16" s="154"/>
      <c r="I16" s="154"/>
      <c r="J16" s="154"/>
      <c r="K16" s="154"/>
      <c r="L16" s="154">
        <v>2872000</v>
      </c>
      <c r="M16" s="154"/>
      <c r="N16" s="154"/>
      <c r="O16" s="154"/>
      <c r="P16" s="154">
        <v>2872000</v>
      </c>
      <c r="Q16" s="154"/>
      <c r="R16" s="154"/>
      <c r="S16" s="154"/>
      <c r="T16" s="154"/>
    </row>
    <row r="17" spans="1:20" s="248" customFormat="1" hidden="1">
      <c r="A17" s="148">
        <v>3113</v>
      </c>
      <c r="B17" s="171" t="s">
        <v>57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1:20" s="248" customFormat="1" hidden="1">
      <c r="A18" s="148">
        <v>3114</v>
      </c>
      <c r="B18" s="171" t="s">
        <v>59</v>
      </c>
      <c r="C18" s="154">
        <v>200000</v>
      </c>
      <c r="D18" s="154"/>
      <c r="E18" s="154"/>
      <c r="F18" s="154"/>
      <c r="G18" s="154">
        <v>200000</v>
      </c>
      <c r="H18" s="154"/>
      <c r="I18" s="154"/>
      <c r="J18" s="154"/>
      <c r="K18" s="154"/>
      <c r="L18" s="154">
        <v>200000</v>
      </c>
      <c r="M18" s="154"/>
      <c r="N18" s="154"/>
      <c r="O18" s="154"/>
      <c r="P18" s="154">
        <v>200000</v>
      </c>
      <c r="Q18" s="154"/>
      <c r="R18" s="154"/>
      <c r="S18" s="154"/>
      <c r="T18" s="154"/>
    </row>
    <row r="19" spans="1:20" s="248" customFormat="1" hidden="1">
      <c r="A19" s="148">
        <v>3121</v>
      </c>
      <c r="B19" s="171" t="s">
        <v>23</v>
      </c>
      <c r="C19" s="154">
        <v>100000</v>
      </c>
      <c r="D19" s="154"/>
      <c r="E19" s="154"/>
      <c r="F19" s="154"/>
      <c r="G19" s="154">
        <v>100000</v>
      </c>
      <c r="H19" s="154"/>
      <c r="I19" s="154"/>
      <c r="J19" s="154"/>
      <c r="K19" s="154"/>
      <c r="L19" s="154">
        <v>100000</v>
      </c>
      <c r="M19" s="154"/>
      <c r="N19" s="154"/>
      <c r="O19" s="154"/>
      <c r="P19" s="154">
        <v>100000</v>
      </c>
      <c r="Q19" s="154"/>
      <c r="R19" s="154"/>
      <c r="S19" s="154"/>
      <c r="T19" s="154"/>
    </row>
    <row r="20" spans="1:20" s="248" customFormat="1" hidden="1">
      <c r="A20" s="148">
        <v>3131</v>
      </c>
      <c r="B20" s="171" t="s">
        <v>345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1:20" s="248" customFormat="1" hidden="1">
      <c r="A21" s="148">
        <v>3132</v>
      </c>
      <c r="B21" s="171" t="s">
        <v>44</v>
      </c>
      <c r="C21" s="154">
        <v>476000</v>
      </c>
      <c r="D21" s="154"/>
      <c r="E21" s="154"/>
      <c r="F21" s="154"/>
      <c r="G21" s="154">
        <v>476000</v>
      </c>
      <c r="H21" s="154"/>
      <c r="I21" s="154"/>
      <c r="J21" s="154"/>
      <c r="K21" s="154"/>
      <c r="L21" s="154">
        <v>476000</v>
      </c>
      <c r="M21" s="154"/>
      <c r="N21" s="154"/>
      <c r="O21" s="154"/>
      <c r="P21" s="154">
        <v>476000</v>
      </c>
      <c r="Q21" s="154"/>
      <c r="R21" s="154"/>
      <c r="S21" s="154"/>
      <c r="T21" s="154"/>
    </row>
    <row r="22" spans="1:20" s="33" customFormat="1" ht="22.8" hidden="1">
      <c r="A22" s="186">
        <v>3133</v>
      </c>
      <c r="B22" s="185" t="s">
        <v>45</v>
      </c>
      <c r="C22" s="158">
        <v>52000</v>
      </c>
      <c r="D22" s="158"/>
      <c r="E22" s="158"/>
      <c r="F22" s="158"/>
      <c r="G22" s="158">
        <v>52000</v>
      </c>
      <c r="H22" s="158"/>
      <c r="I22" s="158"/>
      <c r="J22" s="158"/>
      <c r="K22" s="158"/>
      <c r="L22" s="158">
        <v>52000</v>
      </c>
      <c r="M22" s="158"/>
      <c r="N22" s="158"/>
      <c r="O22" s="158"/>
      <c r="P22" s="158">
        <v>52000</v>
      </c>
      <c r="Q22" s="158"/>
      <c r="R22" s="158"/>
      <c r="S22" s="158"/>
      <c r="T22" s="158"/>
    </row>
    <row r="23" spans="1:20" s="248" customFormat="1">
      <c r="A23" s="170">
        <v>32</v>
      </c>
      <c r="B23" s="173" t="s">
        <v>25</v>
      </c>
      <c r="C23" s="154">
        <f>SUM(C24:C49)</f>
        <v>3114000</v>
      </c>
      <c r="D23" s="154">
        <f t="shared" ref="D23:K23" si="22">SUM(D24:D49)</f>
        <v>1302600</v>
      </c>
      <c r="E23" s="154">
        <f t="shared" si="22"/>
        <v>10800</v>
      </c>
      <c r="F23" s="154">
        <f t="shared" si="22"/>
        <v>1537600</v>
      </c>
      <c r="G23" s="154">
        <f t="shared" si="22"/>
        <v>263000</v>
      </c>
      <c r="H23" s="154">
        <f t="shared" si="22"/>
        <v>0</v>
      </c>
      <c r="I23" s="154">
        <f t="shared" si="22"/>
        <v>0</v>
      </c>
      <c r="J23" s="154">
        <f t="shared" si="22"/>
        <v>0</v>
      </c>
      <c r="K23" s="154">
        <f t="shared" si="22"/>
        <v>0</v>
      </c>
      <c r="L23" s="154">
        <f>SUM(L24:L49)</f>
        <v>3114000</v>
      </c>
      <c r="M23" s="154">
        <f t="shared" ref="M23:T23" si="23">SUM(M24:M49)</f>
        <v>1302600</v>
      </c>
      <c r="N23" s="154">
        <f t="shared" si="23"/>
        <v>10800</v>
      </c>
      <c r="O23" s="154">
        <f t="shared" si="23"/>
        <v>1537600</v>
      </c>
      <c r="P23" s="154">
        <f t="shared" si="23"/>
        <v>263000</v>
      </c>
      <c r="Q23" s="154">
        <f t="shared" si="23"/>
        <v>0</v>
      </c>
      <c r="R23" s="154">
        <f t="shared" si="23"/>
        <v>0</v>
      </c>
      <c r="S23" s="154">
        <f t="shared" si="23"/>
        <v>0</v>
      </c>
      <c r="T23" s="154">
        <f t="shared" si="23"/>
        <v>0</v>
      </c>
    </row>
    <row r="24" spans="1:20" s="248" customFormat="1" hidden="1">
      <c r="A24" s="174">
        <v>3211</v>
      </c>
      <c r="B24" s="175" t="s">
        <v>66</v>
      </c>
      <c r="C24" s="154">
        <v>50000</v>
      </c>
      <c r="D24" s="154">
        <v>47000</v>
      </c>
      <c r="E24" s="154">
        <v>1500</v>
      </c>
      <c r="F24" s="154">
        <v>1500</v>
      </c>
      <c r="G24" s="154"/>
      <c r="H24" s="154"/>
      <c r="I24" s="154"/>
      <c r="J24" s="154"/>
      <c r="K24" s="154"/>
      <c r="L24" s="154">
        <v>50000</v>
      </c>
      <c r="M24" s="154">
        <v>47000</v>
      </c>
      <c r="N24" s="154">
        <v>1500</v>
      </c>
      <c r="O24" s="154">
        <v>1500</v>
      </c>
      <c r="P24" s="154"/>
      <c r="Q24" s="154"/>
      <c r="R24" s="154"/>
      <c r="S24" s="154"/>
      <c r="T24" s="154"/>
    </row>
    <row r="25" spans="1:20" s="248" customFormat="1" ht="13.2" hidden="1" customHeight="1">
      <c r="A25" s="174">
        <v>3212</v>
      </c>
      <c r="B25" s="175" t="s">
        <v>68</v>
      </c>
      <c r="C25" s="154">
        <v>95000</v>
      </c>
      <c r="D25" s="154">
        <v>95000</v>
      </c>
      <c r="E25" s="154"/>
      <c r="F25" s="154"/>
      <c r="G25" s="154"/>
      <c r="H25" s="154"/>
      <c r="I25" s="154"/>
      <c r="J25" s="154"/>
      <c r="K25" s="154"/>
      <c r="L25" s="154">
        <v>95000</v>
      </c>
      <c r="M25" s="154">
        <v>95000</v>
      </c>
      <c r="N25" s="154"/>
      <c r="O25" s="154"/>
      <c r="P25" s="154"/>
      <c r="Q25" s="154"/>
      <c r="R25" s="154"/>
      <c r="S25" s="154"/>
      <c r="T25" s="154"/>
    </row>
    <row r="26" spans="1:20" s="248" customFormat="1" hidden="1">
      <c r="A26" s="174">
        <v>3213</v>
      </c>
      <c r="B26" s="175" t="s">
        <v>70</v>
      </c>
      <c r="C26" s="154">
        <v>8000</v>
      </c>
      <c r="D26" s="154">
        <v>8000</v>
      </c>
      <c r="E26" s="154"/>
      <c r="F26" s="154"/>
      <c r="G26" s="154"/>
      <c r="H26" s="154"/>
      <c r="I26" s="154"/>
      <c r="J26" s="154"/>
      <c r="K26" s="154"/>
      <c r="L26" s="154">
        <v>8000</v>
      </c>
      <c r="M26" s="154">
        <v>8000</v>
      </c>
      <c r="N26" s="154"/>
      <c r="O26" s="154"/>
      <c r="P26" s="154"/>
      <c r="Q26" s="154"/>
      <c r="R26" s="154"/>
      <c r="S26" s="154"/>
      <c r="T26" s="154"/>
    </row>
    <row r="27" spans="1:20" s="248" customFormat="1" hidden="1">
      <c r="A27" s="174">
        <v>3214</v>
      </c>
      <c r="B27" s="175" t="s">
        <v>72</v>
      </c>
      <c r="C27" s="154">
        <v>6200</v>
      </c>
      <c r="D27" s="154"/>
      <c r="E27" s="154"/>
      <c r="F27" s="154">
        <v>6200</v>
      </c>
      <c r="G27" s="154"/>
      <c r="H27" s="154"/>
      <c r="I27" s="154"/>
      <c r="J27" s="154"/>
      <c r="K27" s="154"/>
      <c r="L27" s="154">
        <v>6200</v>
      </c>
      <c r="M27" s="154"/>
      <c r="N27" s="154"/>
      <c r="O27" s="154">
        <v>6200</v>
      </c>
      <c r="P27" s="154"/>
      <c r="Q27" s="154"/>
      <c r="R27" s="154"/>
      <c r="S27" s="154"/>
      <c r="T27" s="154"/>
    </row>
    <row r="28" spans="1:20" s="248" customFormat="1" hidden="1">
      <c r="A28" s="174">
        <v>3221</v>
      </c>
      <c r="B28" s="175" t="s">
        <v>46</v>
      </c>
      <c r="C28" s="154">
        <v>174000</v>
      </c>
      <c r="D28" s="154">
        <v>119000</v>
      </c>
      <c r="E28" s="154">
        <v>4800</v>
      </c>
      <c r="F28" s="154">
        <v>50200</v>
      </c>
      <c r="G28" s="154"/>
      <c r="H28" s="154"/>
      <c r="I28" s="154"/>
      <c r="J28" s="154"/>
      <c r="K28" s="154"/>
      <c r="L28" s="154">
        <v>174000</v>
      </c>
      <c r="M28" s="154">
        <v>119000</v>
      </c>
      <c r="N28" s="154">
        <v>4800</v>
      </c>
      <c r="O28" s="154">
        <v>50200</v>
      </c>
      <c r="P28" s="154"/>
      <c r="Q28" s="154"/>
      <c r="R28" s="154"/>
      <c r="S28" s="154"/>
      <c r="T28" s="154"/>
    </row>
    <row r="29" spans="1:20" s="248" customFormat="1" ht="12.75" hidden="1" customHeight="1">
      <c r="A29" s="174">
        <v>3222</v>
      </c>
      <c r="B29" s="175" t="s">
        <v>47</v>
      </c>
      <c r="C29" s="154">
        <v>1006000</v>
      </c>
      <c r="D29" s="154">
        <v>638600</v>
      </c>
      <c r="E29" s="154"/>
      <c r="F29" s="154">
        <v>167400</v>
      </c>
      <c r="G29" s="154">
        <v>200000</v>
      </c>
      <c r="H29" s="154"/>
      <c r="I29" s="154"/>
      <c r="J29" s="154"/>
      <c r="K29" s="154"/>
      <c r="L29" s="154">
        <v>1006000</v>
      </c>
      <c r="M29" s="154">
        <v>638600</v>
      </c>
      <c r="N29" s="154"/>
      <c r="O29" s="154">
        <v>167400</v>
      </c>
      <c r="P29" s="154">
        <v>200000</v>
      </c>
      <c r="Q29" s="154"/>
      <c r="R29" s="154"/>
      <c r="S29" s="154"/>
      <c r="T29" s="154"/>
    </row>
    <row r="30" spans="1:20" s="248" customFormat="1" hidden="1">
      <c r="A30" s="174">
        <v>3223</v>
      </c>
      <c r="B30" s="175" t="s">
        <v>77</v>
      </c>
      <c r="C30" s="154">
        <v>500000</v>
      </c>
      <c r="D30" s="154">
        <v>300000</v>
      </c>
      <c r="E30" s="154"/>
      <c r="F30" s="154">
        <v>150000</v>
      </c>
      <c r="G30" s="154">
        <v>50000</v>
      </c>
      <c r="H30" s="154"/>
      <c r="I30" s="154"/>
      <c r="J30" s="154"/>
      <c r="K30" s="154"/>
      <c r="L30" s="154">
        <v>500000</v>
      </c>
      <c r="M30" s="154">
        <v>300000</v>
      </c>
      <c r="N30" s="154"/>
      <c r="O30" s="154">
        <v>150000</v>
      </c>
      <c r="P30" s="154">
        <v>50000</v>
      </c>
      <c r="Q30" s="154"/>
      <c r="R30" s="154"/>
      <c r="S30" s="154"/>
      <c r="T30" s="154"/>
    </row>
    <row r="31" spans="1:20" s="248" customFormat="1" ht="13.2" hidden="1" customHeight="1">
      <c r="A31" s="174">
        <v>3224</v>
      </c>
      <c r="B31" s="175" t="s">
        <v>79</v>
      </c>
      <c r="C31" s="154">
        <v>115000</v>
      </c>
      <c r="D31" s="154"/>
      <c r="E31" s="154"/>
      <c r="F31" s="154">
        <v>115000</v>
      </c>
      <c r="G31" s="154"/>
      <c r="H31" s="154"/>
      <c r="I31" s="154"/>
      <c r="J31" s="154"/>
      <c r="K31" s="154"/>
      <c r="L31" s="154">
        <v>115000</v>
      </c>
      <c r="M31" s="154"/>
      <c r="N31" s="154"/>
      <c r="O31" s="154">
        <v>115000</v>
      </c>
      <c r="P31" s="154"/>
      <c r="Q31" s="154"/>
      <c r="R31" s="154"/>
      <c r="S31" s="154"/>
      <c r="T31" s="154"/>
    </row>
    <row r="32" spans="1:20" s="248" customFormat="1" hidden="1">
      <c r="A32" s="174">
        <v>3225</v>
      </c>
      <c r="B32" s="175" t="s">
        <v>81</v>
      </c>
      <c r="C32" s="154">
        <v>35000</v>
      </c>
      <c r="D32" s="154">
        <v>25000</v>
      </c>
      <c r="E32" s="154"/>
      <c r="F32" s="154">
        <v>10000</v>
      </c>
      <c r="G32" s="154"/>
      <c r="H32" s="154"/>
      <c r="I32" s="154"/>
      <c r="J32" s="154"/>
      <c r="K32" s="154"/>
      <c r="L32" s="154">
        <v>35000</v>
      </c>
      <c r="M32" s="154">
        <v>25000</v>
      </c>
      <c r="N32" s="154"/>
      <c r="O32" s="154">
        <v>10000</v>
      </c>
      <c r="P32" s="154"/>
      <c r="Q32" s="154"/>
      <c r="R32" s="154"/>
      <c r="S32" s="154"/>
      <c r="T32" s="154"/>
    </row>
    <row r="33" spans="1:20" s="248" customFormat="1" hidden="1">
      <c r="A33" s="174">
        <v>3227</v>
      </c>
      <c r="B33" s="175" t="s">
        <v>83</v>
      </c>
      <c r="C33" s="154">
        <v>25000</v>
      </c>
      <c r="D33" s="154">
        <v>10000</v>
      </c>
      <c r="E33" s="154"/>
      <c r="F33" s="154">
        <v>15000</v>
      </c>
      <c r="G33" s="154"/>
      <c r="H33" s="154"/>
      <c r="I33" s="154"/>
      <c r="J33" s="154"/>
      <c r="K33" s="154"/>
      <c r="L33" s="154">
        <v>25000</v>
      </c>
      <c r="M33" s="154">
        <v>10000</v>
      </c>
      <c r="N33" s="154"/>
      <c r="O33" s="154">
        <v>15000</v>
      </c>
      <c r="P33" s="154"/>
      <c r="Q33" s="154"/>
      <c r="R33" s="154"/>
      <c r="S33" s="154"/>
      <c r="T33" s="154"/>
    </row>
    <row r="34" spans="1:20" s="248" customFormat="1" hidden="1">
      <c r="A34" s="174">
        <v>3231</v>
      </c>
      <c r="B34" s="175" t="s">
        <v>86</v>
      </c>
      <c r="C34" s="154">
        <v>72000</v>
      </c>
      <c r="D34" s="154">
        <v>40000</v>
      </c>
      <c r="E34" s="154"/>
      <c r="F34" s="154">
        <v>32000</v>
      </c>
      <c r="G34" s="154"/>
      <c r="H34" s="154"/>
      <c r="I34" s="154"/>
      <c r="J34" s="154"/>
      <c r="K34" s="154"/>
      <c r="L34" s="154">
        <v>72000</v>
      </c>
      <c r="M34" s="154">
        <v>40000</v>
      </c>
      <c r="N34" s="154"/>
      <c r="O34" s="154">
        <v>32000</v>
      </c>
      <c r="P34" s="154"/>
      <c r="Q34" s="154"/>
      <c r="R34" s="154"/>
      <c r="S34" s="154"/>
      <c r="T34" s="154"/>
    </row>
    <row r="35" spans="1:20" s="248" customFormat="1" hidden="1">
      <c r="A35" s="174">
        <v>3232</v>
      </c>
      <c r="B35" s="175" t="s">
        <v>50</v>
      </c>
      <c r="C35" s="154">
        <v>464000</v>
      </c>
      <c r="D35" s="154"/>
      <c r="E35" s="154"/>
      <c r="F35" s="154">
        <v>464000</v>
      </c>
      <c r="G35" s="154"/>
      <c r="H35" s="154"/>
      <c r="I35" s="154"/>
      <c r="J35" s="154"/>
      <c r="K35" s="154"/>
      <c r="L35" s="154">
        <v>464000</v>
      </c>
      <c r="M35" s="154"/>
      <c r="N35" s="154"/>
      <c r="O35" s="154">
        <v>464000</v>
      </c>
      <c r="P35" s="154"/>
      <c r="Q35" s="154"/>
      <c r="R35" s="154"/>
      <c r="S35" s="154"/>
      <c r="T35" s="154"/>
    </row>
    <row r="36" spans="1:20" s="248" customFormat="1" hidden="1">
      <c r="A36" s="174">
        <v>3233</v>
      </c>
      <c r="B36" s="175" t="s">
        <v>89</v>
      </c>
      <c r="C36" s="154">
        <v>32500</v>
      </c>
      <c r="D36" s="154">
        <v>5000</v>
      </c>
      <c r="E36" s="154"/>
      <c r="F36" s="154">
        <v>27500</v>
      </c>
      <c r="G36" s="154"/>
      <c r="H36" s="154"/>
      <c r="I36" s="154"/>
      <c r="J36" s="154"/>
      <c r="K36" s="154"/>
      <c r="L36" s="154">
        <v>32500</v>
      </c>
      <c r="M36" s="154">
        <v>5000</v>
      </c>
      <c r="N36" s="154"/>
      <c r="O36" s="154">
        <v>27500</v>
      </c>
      <c r="P36" s="154"/>
      <c r="Q36" s="154"/>
      <c r="R36" s="154"/>
      <c r="S36" s="154"/>
      <c r="T36" s="154"/>
    </row>
    <row r="37" spans="1:20" s="248" customFormat="1" hidden="1">
      <c r="A37" s="174">
        <v>3234</v>
      </c>
      <c r="B37" s="175" t="s">
        <v>91</v>
      </c>
      <c r="C37" s="154">
        <v>284000</v>
      </c>
      <c r="D37" s="154"/>
      <c r="E37" s="154"/>
      <c r="F37" s="154">
        <v>284000</v>
      </c>
      <c r="G37" s="154"/>
      <c r="H37" s="154"/>
      <c r="I37" s="154"/>
      <c r="J37" s="154"/>
      <c r="K37" s="154"/>
      <c r="L37" s="154">
        <v>284000</v>
      </c>
      <c r="M37" s="154"/>
      <c r="N37" s="154"/>
      <c r="O37" s="154">
        <v>284000</v>
      </c>
      <c r="P37" s="154"/>
      <c r="Q37" s="154"/>
      <c r="R37" s="154"/>
      <c r="S37" s="154"/>
      <c r="T37" s="154"/>
    </row>
    <row r="38" spans="1:20" s="248" customFormat="1" hidden="1">
      <c r="A38" s="174">
        <v>3235</v>
      </c>
      <c r="B38" s="175" t="s">
        <v>93</v>
      </c>
      <c r="C38" s="154">
        <v>13000</v>
      </c>
      <c r="D38" s="154"/>
      <c r="E38" s="154"/>
      <c r="F38" s="154">
        <v>13000</v>
      </c>
      <c r="G38" s="154"/>
      <c r="H38" s="154"/>
      <c r="I38" s="154"/>
      <c r="J38" s="154"/>
      <c r="K38" s="154"/>
      <c r="L38" s="154">
        <v>13000</v>
      </c>
      <c r="M38" s="154"/>
      <c r="N38" s="154"/>
      <c r="O38" s="154">
        <v>13000</v>
      </c>
      <c r="P38" s="154"/>
      <c r="Q38" s="154"/>
      <c r="R38" s="154"/>
      <c r="S38" s="154"/>
      <c r="T38" s="154"/>
    </row>
    <row r="39" spans="1:20" s="248" customFormat="1" hidden="1">
      <c r="A39" s="174">
        <v>3236</v>
      </c>
      <c r="B39" s="175" t="s">
        <v>95</v>
      </c>
      <c r="C39" s="154">
        <v>28000</v>
      </c>
      <c r="D39" s="154">
        <v>15000</v>
      </c>
      <c r="E39" s="154"/>
      <c r="F39" s="154">
        <v>13000</v>
      </c>
      <c r="G39" s="154"/>
      <c r="H39" s="154"/>
      <c r="I39" s="154"/>
      <c r="J39" s="154"/>
      <c r="K39" s="154"/>
      <c r="L39" s="154">
        <v>28000</v>
      </c>
      <c r="M39" s="154">
        <v>15000</v>
      </c>
      <c r="N39" s="154"/>
      <c r="O39" s="154">
        <v>13000</v>
      </c>
      <c r="P39" s="154"/>
      <c r="Q39" s="154"/>
      <c r="R39" s="154"/>
      <c r="S39" s="154"/>
      <c r="T39" s="154"/>
    </row>
    <row r="40" spans="1:20" s="248" customFormat="1" hidden="1">
      <c r="A40" s="174">
        <v>3237</v>
      </c>
      <c r="B40" s="175" t="s">
        <v>97</v>
      </c>
      <c r="C40" s="154">
        <v>30000</v>
      </c>
      <c r="D40" s="199"/>
      <c r="E40" s="154"/>
      <c r="F40" s="154">
        <v>30000</v>
      </c>
      <c r="G40" s="154"/>
      <c r="H40" s="154"/>
      <c r="I40" s="154"/>
      <c r="J40" s="154"/>
      <c r="K40" s="154"/>
      <c r="L40" s="154">
        <v>30000</v>
      </c>
      <c r="M40" s="199"/>
      <c r="N40" s="154"/>
      <c r="O40" s="154">
        <v>30000</v>
      </c>
      <c r="P40" s="154"/>
      <c r="Q40" s="154"/>
      <c r="R40" s="154"/>
      <c r="S40" s="154"/>
      <c r="T40" s="154"/>
    </row>
    <row r="41" spans="1:20" s="248" customFormat="1" hidden="1">
      <c r="A41" s="174">
        <v>3238</v>
      </c>
      <c r="B41" s="175" t="s">
        <v>99</v>
      </c>
      <c r="C41" s="154">
        <v>40000</v>
      </c>
      <c r="D41" s="199"/>
      <c r="E41" s="154"/>
      <c r="F41" s="154">
        <v>40000</v>
      </c>
      <c r="G41" s="154"/>
      <c r="H41" s="154"/>
      <c r="I41" s="154"/>
      <c r="J41" s="154"/>
      <c r="K41" s="154"/>
      <c r="L41" s="154">
        <v>40000</v>
      </c>
      <c r="M41" s="199"/>
      <c r="N41" s="154"/>
      <c r="O41" s="154">
        <v>40000</v>
      </c>
      <c r="P41" s="154"/>
      <c r="Q41" s="154"/>
      <c r="R41" s="154"/>
      <c r="S41" s="154"/>
      <c r="T41" s="154"/>
    </row>
    <row r="42" spans="1:20" s="248" customFormat="1" hidden="1">
      <c r="A42" s="174">
        <v>3239</v>
      </c>
      <c r="B42" s="175" t="s">
        <v>101</v>
      </c>
      <c r="C42" s="154">
        <v>35300</v>
      </c>
      <c r="D42" s="199"/>
      <c r="E42" s="154"/>
      <c r="F42" s="154">
        <v>35300</v>
      </c>
      <c r="G42" s="154"/>
      <c r="H42" s="154"/>
      <c r="I42" s="154"/>
      <c r="J42" s="154"/>
      <c r="K42" s="154"/>
      <c r="L42" s="154">
        <v>35300</v>
      </c>
      <c r="M42" s="199"/>
      <c r="N42" s="154"/>
      <c r="O42" s="154">
        <v>35300</v>
      </c>
      <c r="P42" s="154"/>
      <c r="Q42" s="154"/>
      <c r="R42" s="154"/>
      <c r="S42" s="154"/>
      <c r="T42" s="154"/>
    </row>
    <row r="43" spans="1:20" s="248" customFormat="1" hidden="1">
      <c r="A43" s="174">
        <v>3241</v>
      </c>
      <c r="B43" s="175" t="s">
        <v>103</v>
      </c>
      <c r="C43" s="154">
        <v>0</v>
      </c>
      <c r="D43" s="199"/>
      <c r="E43" s="154"/>
      <c r="F43" s="154">
        <v>0</v>
      </c>
      <c r="G43" s="154"/>
      <c r="H43" s="154"/>
      <c r="I43" s="154"/>
      <c r="J43" s="154"/>
      <c r="K43" s="154"/>
      <c r="L43" s="154">
        <v>0</v>
      </c>
      <c r="M43" s="199"/>
      <c r="N43" s="154"/>
      <c r="O43" s="154">
        <v>0</v>
      </c>
      <c r="P43" s="154"/>
      <c r="Q43" s="154"/>
      <c r="R43" s="154"/>
      <c r="S43" s="154"/>
      <c r="T43" s="154"/>
    </row>
    <row r="44" spans="1:20" s="248" customFormat="1" hidden="1">
      <c r="A44" s="174">
        <v>3291</v>
      </c>
      <c r="B44" s="176" t="s">
        <v>107</v>
      </c>
      <c r="C44" s="154">
        <v>5000</v>
      </c>
      <c r="D44" s="199"/>
      <c r="E44" s="154"/>
      <c r="F44" s="154">
        <v>5000</v>
      </c>
      <c r="G44" s="154"/>
      <c r="H44" s="154"/>
      <c r="I44" s="154"/>
      <c r="J44" s="154"/>
      <c r="K44" s="154"/>
      <c r="L44" s="154">
        <v>5000</v>
      </c>
      <c r="M44" s="199"/>
      <c r="N44" s="154"/>
      <c r="O44" s="154">
        <v>5000</v>
      </c>
      <c r="P44" s="154"/>
      <c r="Q44" s="154"/>
      <c r="R44" s="154"/>
      <c r="S44" s="154"/>
      <c r="T44" s="154"/>
    </row>
    <row r="45" spans="1:20" s="248" customFormat="1" hidden="1">
      <c r="A45" s="174">
        <v>3292</v>
      </c>
      <c r="B45" s="175" t="s">
        <v>109</v>
      </c>
      <c r="C45" s="154">
        <v>13000</v>
      </c>
      <c r="D45" s="199"/>
      <c r="E45" s="154"/>
      <c r="F45" s="154">
        <v>13000</v>
      </c>
      <c r="G45" s="154"/>
      <c r="H45" s="154"/>
      <c r="I45" s="154"/>
      <c r="J45" s="154"/>
      <c r="K45" s="154"/>
      <c r="L45" s="154">
        <v>13000</v>
      </c>
      <c r="M45" s="199"/>
      <c r="N45" s="154"/>
      <c r="O45" s="154">
        <v>13000</v>
      </c>
      <c r="P45" s="154"/>
      <c r="Q45" s="154"/>
      <c r="R45" s="154"/>
      <c r="S45" s="154"/>
      <c r="T45" s="154"/>
    </row>
    <row r="46" spans="1:20" s="248" customFormat="1" hidden="1">
      <c r="A46" s="174">
        <v>3293</v>
      </c>
      <c r="B46" s="175" t="s">
        <v>111</v>
      </c>
      <c r="C46" s="154">
        <v>15000</v>
      </c>
      <c r="D46" s="154"/>
      <c r="E46" s="154"/>
      <c r="F46" s="154">
        <v>15000</v>
      </c>
      <c r="G46" s="154"/>
      <c r="H46" s="154"/>
      <c r="I46" s="154"/>
      <c r="J46" s="154"/>
      <c r="K46" s="154"/>
      <c r="L46" s="154">
        <v>15000</v>
      </c>
      <c r="M46" s="154"/>
      <c r="N46" s="154"/>
      <c r="O46" s="154">
        <v>15000</v>
      </c>
      <c r="P46" s="154"/>
      <c r="Q46" s="154"/>
      <c r="R46" s="154"/>
      <c r="S46" s="154"/>
      <c r="T46" s="154"/>
    </row>
    <row r="47" spans="1:20" s="248" customFormat="1" hidden="1">
      <c r="A47" s="174">
        <v>3294</v>
      </c>
      <c r="B47" s="175" t="s">
        <v>346</v>
      </c>
      <c r="C47" s="154">
        <v>2000</v>
      </c>
      <c r="D47" s="154"/>
      <c r="E47" s="154"/>
      <c r="F47" s="154">
        <v>2000</v>
      </c>
      <c r="G47" s="154"/>
      <c r="H47" s="154"/>
      <c r="I47" s="154"/>
      <c r="J47" s="154"/>
      <c r="K47" s="154"/>
      <c r="L47" s="154">
        <v>2000</v>
      </c>
      <c r="M47" s="154"/>
      <c r="N47" s="154"/>
      <c r="O47" s="154">
        <v>2000</v>
      </c>
      <c r="P47" s="154"/>
      <c r="Q47" s="154"/>
      <c r="R47" s="154"/>
      <c r="S47" s="154"/>
      <c r="T47" s="154"/>
    </row>
    <row r="48" spans="1:20" s="248" customFormat="1" hidden="1">
      <c r="A48" s="174">
        <v>3295</v>
      </c>
      <c r="B48" s="175" t="s">
        <v>115</v>
      </c>
      <c r="C48" s="154">
        <v>16000</v>
      </c>
      <c r="D48" s="154"/>
      <c r="E48" s="154"/>
      <c r="F48" s="154">
        <v>3000</v>
      </c>
      <c r="G48" s="154">
        <v>13000</v>
      </c>
      <c r="H48" s="154"/>
      <c r="I48" s="154"/>
      <c r="J48" s="154"/>
      <c r="K48" s="154"/>
      <c r="L48" s="154">
        <v>16000</v>
      </c>
      <c r="M48" s="154"/>
      <c r="N48" s="154"/>
      <c r="O48" s="154">
        <v>3000</v>
      </c>
      <c r="P48" s="154">
        <v>13000</v>
      </c>
      <c r="Q48" s="154"/>
      <c r="R48" s="154"/>
      <c r="S48" s="154"/>
      <c r="T48" s="154"/>
    </row>
    <row r="49" spans="1:20" s="248" customFormat="1" hidden="1">
      <c r="A49" s="174">
        <v>3299</v>
      </c>
      <c r="B49" s="175" t="s">
        <v>347</v>
      </c>
      <c r="C49" s="154">
        <v>50000</v>
      </c>
      <c r="D49" s="154"/>
      <c r="E49" s="154">
        <v>4500</v>
      </c>
      <c r="F49" s="154">
        <v>45500</v>
      </c>
      <c r="G49" s="154"/>
      <c r="H49" s="154"/>
      <c r="I49" s="154"/>
      <c r="J49" s="154"/>
      <c r="K49" s="154"/>
      <c r="L49" s="154">
        <v>50000</v>
      </c>
      <c r="M49" s="154"/>
      <c r="N49" s="154">
        <v>4500</v>
      </c>
      <c r="O49" s="154">
        <v>45500</v>
      </c>
      <c r="P49" s="154"/>
      <c r="Q49" s="154"/>
      <c r="R49" s="154"/>
      <c r="S49" s="154"/>
      <c r="T49" s="154"/>
    </row>
    <row r="50" spans="1:20" s="248" customFormat="1">
      <c r="A50" s="170">
        <v>34</v>
      </c>
      <c r="B50" s="173" t="s">
        <v>120</v>
      </c>
      <c r="C50" s="154">
        <f>C51+C52+C53</f>
        <v>6000</v>
      </c>
      <c r="D50" s="154">
        <f t="shared" ref="D50:K50" si="24">D51+D52+D53</f>
        <v>0</v>
      </c>
      <c r="E50" s="154">
        <f t="shared" si="24"/>
        <v>0</v>
      </c>
      <c r="F50" s="154">
        <f t="shared" si="24"/>
        <v>6000</v>
      </c>
      <c r="G50" s="154">
        <f t="shared" si="24"/>
        <v>0</v>
      </c>
      <c r="H50" s="154">
        <f t="shared" si="24"/>
        <v>0</v>
      </c>
      <c r="I50" s="154">
        <f t="shared" si="24"/>
        <v>0</v>
      </c>
      <c r="J50" s="154">
        <f t="shared" si="24"/>
        <v>0</v>
      </c>
      <c r="K50" s="154">
        <f t="shared" si="24"/>
        <v>0</v>
      </c>
      <c r="L50" s="154">
        <f>L51+L52+L53</f>
        <v>6000</v>
      </c>
      <c r="M50" s="154">
        <f t="shared" ref="M50:T50" si="25">M51+M52+M53</f>
        <v>0</v>
      </c>
      <c r="N50" s="154">
        <f t="shared" si="25"/>
        <v>0</v>
      </c>
      <c r="O50" s="154">
        <f t="shared" si="25"/>
        <v>6000</v>
      </c>
      <c r="P50" s="154">
        <f t="shared" si="25"/>
        <v>0</v>
      </c>
      <c r="Q50" s="154">
        <f t="shared" si="25"/>
        <v>0</v>
      </c>
      <c r="R50" s="154">
        <f t="shared" si="25"/>
        <v>0</v>
      </c>
      <c r="S50" s="154">
        <f t="shared" si="25"/>
        <v>0</v>
      </c>
      <c r="T50" s="154">
        <f t="shared" si="25"/>
        <v>0</v>
      </c>
    </row>
    <row r="51" spans="1:20" s="248" customFormat="1" hidden="1">
      <c r="A51" s="174">
        <v>3431</v>
      </c>
      <c r="B51" s="176" t="s">
        <v>127</v>
      </c>
      <c r="C51" s="154">
        <v>6000</v>
      </c>
      <c r="D51" s="154"/>
      <c r="E51" s="154"/>
      <c r="F51" s="154">
        <v>6000</v>
      </c>
      <c r="G51" s="154"/>
      <c r="H51" s="154"/>
      <c r="I51" s="154"/>
      <c r="J51" s="154"/>
      <c r="K51" s="154"/>
      <c r="L51" s="154">
        <v>6000</v>
      </c>
      <c r="M51" s="154"/>
      <c r="N51" s="154"/>
      <c r="O51" s="154">
        <v>6000</v>
      </c>
      <c r="P51" s="154"/>
      <c r="Q51" s="154"/>
      <c r="R51" s="154"/>
      <c r="S51" s="154"/>
      <c r="T51" s="154"/>
    </row>
    <row r="52" spans="1:20" s="248" customFormat="1" ht="22.8" hidden="1">
      <c r="A52" s="174">
        <v>3432</v>
      </c>
      <c r="B52" s="175" t="s">
        <v>129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</row>
    <row r="53" spans="1:20" s="248" customFormat="1" hidden="1">
      <c r="A53" s="174">
        <v>3433</v>
      </c>
      <c r="B53" s="175" t="s">
        <v>348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</row>
    <row r="54" spans="1:20" s="33" customFormat="1" ht="24">
      <c r="A54" s="203" t="s">
        <v>159</v>
      </c>
      <c r="B54" s="204" t="s">
        <v>160</v>
      </c>
      <c r="C54" s="158">
        <f>SUM(C55:C63)</f>
        <v>58000</v>
      </c>
      <c r="D54" s="158">
        <f t="shared" ref="D54:K54" si="26">SUM(D55:D63)</f>
        <v>0</v>
      </c>
      <c r="E54" s="158">
        <f t="shared" si="26"/>
        <v>0</v>
      </c>
      <c r="F54" s="158">
        <f t="shared" si="26"/>
        <v>56400</v>
      </c>
      <c r="G54" s="158">
        <f t="shared" si="26"/>
        <v>0</v>
      </c>
      <c r="H54" s="158">
        <f t="shared" si="26"/>
        <v>0</v>
      </c>
      <c r="I54" s="158">
        <f t="shared" si="26"/>
        <v>1600</v>
      </c>
      <c r="J54" s="158">
        <f t="shared" si="26"/>
        <v>0</v>
      </c>
      <c r="K54" s="158">
        <f t="shared" si="26"/>
        <v>0</v>
      </c>
      <c r="L54" s="158">
        <f>SUM(L55:L63)</f>
        <v>58000</v>
      </c>
      <c r="M54" s="158">
        <f t="shared" ref="M54:T54" si="27">SUM(M55:M63)</f>
        <v>0</v>
      </c>
      <c r="N54" s="158">
        <f t="shared" si="27"/>
        <v>0</v>
      </c>
      <c r="O54" s="158">
        <f t="shared" si="27"/>
        <v>56400</v>
      </c>
      <c r="P54" s="158">
        <f t="shared" si="27"/>
        <v>0</v>
      </c>
      <c r="Q54" s="158">
        <f t="shared" si="27"/>
        <v>0</v>
      </c>
      <c r="R54" s="158">
        <f t="shared" si="27"/>
        <v>1600</v>
      </c>
      <c r="S54" s="158">
        <f t="shared" si="27"/>
        <v>0</v>
      </c>
      <c r="T54" s="158">
        <f t="shared" si="27"/>
        <v>0</v>
      </c>
    </row>
    <row r="55" spans="1:20" s="248" customFormat="1" hidden="1">
      <c r="A55" s="174">
        <v>4221</v>
      </c>
      <c r="B55" s="175" t="s">
        <v>167</v>
      </c>
      <c r="C55" s="154">
        <v>5000</v>
      </c>
      <c r="D55" s="154"/>
      <c r="E55" s="154"/>
      <c r="F55" s="154">
        <v>5000</v>
      </c>
      <c r="G55" s="154"/>
      <c r="H55" s="154"/>
      <c r="I55" s="154"/>
      <c r="J55" s="154"/>
      <c r="K55" s="154"/>
      <c r="L55" s="154">
        <v>5000</v>
      </c>
      <c r="M55" s="154"/>
      <c r="N55" s="154"/>
      <c r="O55" s="154">
        <v>5000</v>
      </c>
      <c r="P55" s="154"/>
      <c r="Q55" s="154"/>
      <c r="R55" s="154"/>
      <c r="S55" s="154"/>
      <c r="T55" s="154"/>
    </row>
    <row r="56" spans="1:20" s="248" customFormat="1" hidden="1">
      <c r="A56" s="174">
        <v>4222</v>
      </c>
      <c r="B56" s="175" t="s">
        <v>169</v>
      </c>
      <c r="C56" s="154">
        <v>5000</v>
      </c>
      <c r="D56" s="154"/>
      <c r="E56" s="154"/>
      <c r="F56" s="154">
        <v>5000</v>
      </c>
      <c r="G56" s="154"/>
      <c r="H56" s="154"/>
      <c r="I56" s="154"/>
      <c r="J56" s="154"/>
      <c r="K56" s="154"/>
      <c r="L56" s="154">
        <v>5000</v>
      </c>
      <c r="M56" s="154"/>
      <c r="N56" s="154"/>
      <c r="O56" s="154">
        <v>5000</v>
      </c>
      <c r="P56" s="154"/>
      <c r="Q56" s="154"/>
      <c r="R56" s="154"/>
      <c r="S56" s="154"/>
      <c r="T56" s="154"/>
    </row>
    <row r="57" spans="1:20" s="248" customFormat="1" hidden="1">
      <c r="A57" s="174">
        <v>4223</v>
      </c>
      <c r="B57" s="175" t="s">
        <v>171</v>
      </c>
      <c r="C57" s="154">
        <v>5000</v>
      </c>
      <c r="D57" s="154"/>
      <c r="E57" s="154"/>
      <c r="F57" s="154">
        <v>5000</v>
      </c>
      <c r="G57" s="154"/>
      <c r="H57" s="154"/>
      <c r="I57" s="154"/>
      <c r="J57" s="154"/>
      <c r="K57" s="154"/>
      <c r="L57" s="154">
        <v>5000</v>
      </c>
      <c r="M57" s="154"/>
      <c r="N57" s="154"/>
      <c r="O57" s="154">
        <v>5000</v>
      </c>
      <c r="P57" s="154"/>
      <c r="Q57" s="154"/>
      <c r="R57" s="154"/>
      <c r="S57" s="154"/>
      <c r="T57" s="154"/>
    </row>
    <row r="58" spans="1:20" s="248" customFormat="1" hidden="1">
      <c r="A58" s="174">
        <v>4224</v>
      </c>
      <c r="B58" s="175" t="s">
        <v>173</v>
      </c>
      <c r="C58" s="154">
        <v>2000</v>
      </c>
      <c r="D58" s="154"/>
      <c r="E58" s="154"/>
      <c r="F58" s="154">
        <v>2000</v>
      </c>
      <c r="G58" s="154"/>
      <c r="H58" s="154"/>
      <c r="I58" s="154"/>
      <c r="J58" s="154"/>
      <c r="K58" s="154"/>
      <c r="L58" s="154">
        <v>2000</v>
      </c>
      <c r="M58" s="154"/>
      <c r="N58" s="154"/>
      <c r="O58" s="154">
        <v>2000</v>
      </c>
      <c r="P58" s="154"/>
      <c r="Q58" s="154"/>
      <c r="R58" s="154"/>
      <c r="S58" s="154"/>
      <c r="T58" s="154"/>
    </row>
    <row r="59" spans="1:20" s="248" customFormat="1" hidden="1">
      <c r="A59" s="174">
        <v>4225</v>
      </c>
      <c r="B59" s="175" t="s">
        <v>349</v>
      </c>
      <c r="C59" s="154">
        <v>5000</v>
      </c>
      <c r="D59" s="154"/>
      <c r="E59" s="154"/>
      <c r="F59" s="154">
        <v>5000</v>
      </c>
      <c r="G59" s="154"/>
      <c r="H59" s="154"/>
      <c r="I59" s="154"/>
      <c r="J59" s="154"/>
      <c r="K59" s="154"/>
      <c r="L59" s="154">
        <v>5000</v>
      </c>
      <c r="M59" s="154"/>
      <c r="N59" s="154"/>
      <c r="O59" s="154">
        <v>5000</v>
      </c>
      <c r="P59" s="154"/>
      <c r="Q59" s="154"/>
      <c r="R59" s="154"/>
      <c r="S59" s="154"/>
      <c r="T59" s="154"/>
    </row>
    <row r="60" spans="1:20" s="248" customFormat="1" hidden="1">
      <c r="A60" s="174">
        <v>4226</v>
      </c>
      <c r="B60" s="175" t="s">
        <v>177</v>
      </c>
      <c r="C60" s="154">
        <v>3000</v>
      </c>
      <c r="D60" s="154"/>
      <c r="E60" s="154"/>
      <c r="F60" s="154">
        <v>3000</v>
      </c>
      <c r="G60" s="154"/>
      <c r="H60" s="154"/>
      <c r="I60" s="154"/>
      <c r="J60" s="154"/>
      <c r="K60" s="154"/>
      <c r="L60" s="154">
        <v>3000</v>
      </c>
      <c r="M60" s="154"/>
      <c r="N60" s="154"/>
      <c r="O60" s="154">
        <v>3000</v>
      </c>
      <c r="P60" s="154"/>
      <c r="Q60" s="154"/>
      <c r="R60" s="154"/>
      <c r="S60" s="154"/>
      <c r="T60" s="154"/>
    </row>
    <row r="61" spans="1:20" s="248" customFormat="1" hidden="1">
      <c r="A61" s="174">
        <v>4227</v>
      </c>
      <c r="B61" s="176" t="s">
        <v>48</v>
      </c>
      <c r="C61" s="154">
        <v>30000</v>
      </c>
      <c r="D61" s="154"/>
      <c r="E61" s="154"/>
      <c r="F61" s="154">
        <v>28400</v>
      </c>
      <c r="G61" s="154"/>
      <c r="H61" s="154"/>
      <c r="I61" s="154">
        <v>1600</v>
      </c>
      <c r="J61" s="154"/>
      <c r="K61" s="154"/>
      <c r="L61" s="154">
        <v>30000</v>
      </c>
      <c r="M61" s="154"/>
      <c r="N61" s="154"/>
      <c r="O61" s="154">
        <v>28400</v>
      </c>
      <c r="P61" s="154"/>
      <c r="Q61" s="154"/>
      <c r="R61" s="154">
        <v>1600</v>
      </c>
      <c r="S61" s="154"/>
      <c r="T61" s="154"/>
    </row>
    <row r="62" spans="1:20" s="248" customFormat="1" hidden="1">
      <c r="A62" s="174">
        <v>4231</v>
      </c>
      <c r="B62" s="175" t="s">
        <v>182</v>
      </c>
      <c r="C62" s="154">
        <v>0</v>
      </c>
      <c r="D62" s="154"/>
      <c r="E62" s="154"/>
      <c r="F62" s="154">
        <v>0</v>
      </c>
      <c r="G62" s="154"/>
      <c r="H62" s="154"/>
      <c r="I62" s="154"/>
      <c r="J62" s="154"/>
      <c r="K62" s="154"/>
      <c r="L62" s="154">
        <v>0</v>
      </c>
      <c r="M62" s="154"/>
      <c r="N62" s="154"/>
      <c r="O62" s="154">
        <v>0</v>
      </c>
      <c r="P62" s="154"/>
      <c r="Q62" s="154"/>
      <c r="R62" s="154"/>
      <c r="S62" s="154"/>
      <c r="T62" s="154"/>
    </row>
    <row r="63" spans="1:20" s="248" customFormat="1" hidden="1">
      <c r="A63" s="174">
        <v>4241</v>
      </c>
      <c r="B63" s="175" t="s">
        <v>350</v>
      </c>
      <c r="C63" s="154">
        <v>3000</v>
      </c>
      <c r="D63" s="154"/>
      <c r="E63" s="154"/>
      <c r="F63" s="154">
        <v>3000</v>
      </c>
      <c r="G63" s="154"/>
      <c r="H63" s="154"/>
      <c r="I63" s="154"/>
      <c r="J63" s="154"/>
      <c r="K63" s="154"/>
      <c r="L63" s="154">
        <v>3000</v>
      </c>
      <c r="M63" s="154"/>
      <c r="N63" s="154"/>
      <c r="O63" s="154">
        <v>3000</v>
      </c>
      <c r="P63" s="154"/>
      <c r="Q63" s="154"/>
      <c r="R63" s="154"/>
      <c r="S63" s="154"/>
      <c r="T63" s="154"/>
    </row>
    <row r="64" spans="1:20" s="33" customFormat="1" ht="24">
      <c r="A64" s="203" t="s">
        <v>210</v>
      </c>
      <c r="B64" s="204" t="s">
        <v>351</v>
      </c>
      <c r="C64" s="158">
        <f>C65</f>
        <v>0</v>
      </c>
      <c r="D64" s="158">
        <f t="shared" ref="D64:T64" si="28">D65</f>
        <v>0</v>
      </c>
      <c r="E64" s="158">
        <f t="shared" si="28"/>
        <v>0</v>
      </c>
      <c r="F64" s="158">
        <f t="shared" si="28"/>
        <v>0</v>
      </c>
      <c r="G64" s="158">
        <f t="shared" si="28"/>
        <v>0</v>
      </c>
      <c r="H64" s="158">
        <f t="shared" si="28"/>
        <v>0</v>
      </c>
      <c r="I64" s="158">
        <f t="shared" si="28"/>
        <v>0</v>
      </c>
      <c r="J64" s="158">
        <f t="shared" si="28"/>
        <v>0</v>
      </c>
      <c r="K64" s="158">
        <f t="shared" si="28"/>
        <v>0</v>
      </c>
      <c r="L64" s="158">
        <f>L65</f>
        <v>0</v>
      </c>
      <c r="M64" s="158">
        <f t="shared" si="28"/>
        <v>0</v>
      </c>
      <c r="N64" s="158">
        <f t="shared" si="28"/>
        <v>0</v>
      </c>
      <c r="O64" s="158">
        <f t="shared" si="28"/>
        <v>0</v>
      </c>
      <c r="P64" s="158">
        <f t="shared" si="28"/>
        <v>0</v>
      </c>
      <c r="Q64" s="158">
        <f t="shared" si="28"/>
        <v>0</v>
      </c>
      <c r="R64" s="158">
        <f t="shared" si="28"/>
        <v>0</v>
      </c>
      <c r="S64" s="158">
        <f t="shared" si="28"/>
        <v>0</v>
      </c>
      <c r="T64" s="158">
        <f t="shared" si="28"/>
        <v>0</v>
      </c>
    </row>
    <row r="65" spans="1:20" hidden="1">
      <c r="A65" s="174">
        <v>4511</v>
      </c>
      <c r="B65" s="175" t="s">
        <v>49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</row>
    <row r="66" spans="1:20">
      <c r="A66" s="170"/>
      <c r="B66" s="17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</row>
    <row r="67" spans="1:20" s="268" customFormat="1" ht="26.4">
      <c r="A67" s="281" t="s">
        <v>368</v>
      </c>
      <c r="B67" s="282" t="s">
        <v>370</v>
      </c>
      <c r="C67" s="283">
        <f>C69</f>
        <v>10000</v>
      </c>
      <c r="D67" s="283">
        <f t="shared" ref="D67:K67" si="29">D69</f>
        <v>0</v>
      </c>
      <c r="E67" s="283">
        <f t="shared" si="29"/>
        <v>0</v>
      </c>
      <c r="F67" s="283">
        <f t="shared" si="29"/>
        <v>0</v>
      </c>
      <c r="G67" s="283">
        <f t="shared" si="29"/>
        <v>10000</v>
      </c>
      <c r="H67" s="283">
        <f t="shared" si="29"/>
        <v>0</v>
      </c>
      <c r="I67" s="283">
        <f t="shared" si="29"/>
        <v>0</v>
      </c>
      <c r="J67" s="283">
        <f t="shared" si="29"/>
        <v>0</v>
      </c>
      <c r="K67" s="283">
        <f t="shared" si="29"/>
        <v>0</v>
      </c>
      <c r="L67" s="283">
        <f>L69</f>
        <v>10000</v>
      </c>
      <c r="M67" s="283">
        <f t="shared" ref="M67:T67" si="30">M69</f>
        <v>0</v>
      </c>
      <c r="N67" s="283">
        <f t="shared" si="30"/>
        <v>0</v>
      </c>
      <c r="O67" s="283">
        <f t="shared" si="30"/>
        <v>0</v>
      </c>
      <c r="P67" s="283">
        <f t="shared" si="30"/>
        <v>10000</v>
      </c>
      <c r="Q67" s="283">
        <f t="shared" si="30"/>
        <v>0</v>
      </c>
      <c r="R67" s="283">
        <f t="shared" si="30"/>
        <v>0</v>
      </c>
      <c r="S67" s="283">
        <f t="shared" si="30"/>
        <v>0</v>
      </c>
      <c r="T67" s="283">
        <f t="shared" si="30"/>
        <v>0</v>
      </c>
    </row>
    <row r="68" spans="1:20">
      <c r="A68" s="170"/>
      <c r="B68" s="173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</row>
    <row r="69" spans="1:20" s="279" customFormat="1">
      <c r="A69" s="285" t="s">
        <v>369</v>
      </c>
      <c r="B69" s="280" t="s">
        <v>367</v>
      </c>
      <c r="C69" s="286">
        <f>C70</f>
        <v>10000</v>
      </c>
      <c r="D69" s="286">
        <f t="shared" ref="D69:J69" si="31">D70</f>
        <v>0</v>
      </c>
      <c r="E69" s="286">
        <f t="shared" si="31"/>
        <v>0</v>
      </c>
      <c r="F69" s="286">
        <f t="shared" si="31"/>
        <v>0</v>
      </c>
      <c r="G69" s="286">
        <f t="shared" si="31"/>
        <v>10000</v>
      </c>
      <c r="H69" s="286">
        <f t="shared" si="31"/>
        <v>0</v>
      </c>
      <c r="I69" s="286">
        <f t="shared" si="31"/>
        <v>0</v>
      </c>
      <c r="J69" s="286">
        <f t="shared" si="31"/>
        <v>0</v>
      </c>
      <c r="K69" s="286">
        <f t="shared" ref="D69:K70" si="32">K70</f>
        <v>0</v>
      </c>
      <c r="L69" s="286">
        <f>L70</f>
        <v>10000</v>
      </c>
      <c r="M69" s="286">
        <f t="shared" ref="M69:T70" si="33">M70</f>
        <v>0</v>
      </c>
      <c r="N69" s="286">
        <f t="shared" si="33"/>
        <v>0</v>
      </c>
      <c r="O69" s="286">
        <f t="shared" si="33"/>
        <v>0</v>
      </c>
      <c r="P69" s="286">
        <f t="shared" si="33"/>
        <v>10000</v>
      </c>
      <c r="Q69" s="286">
        <f t="shared" si="33"/>
        <v>0</v>
      </c>
      <c r="R69" s="286">
        <f t="shared" si="33"/>
        <v>0</v>
      </c>
      <c r="S69" s="286">
        <f t="shared" si="33"/>
        <v>0</v>
      </c>
      <c r="T69" s="286">
        <f t="shared" si="33"/>
        <v>0</v>
      </c>
    </row>
    <row r="70" spans="1:20" s="248" customFormat="1">
      <c r="A70" s="203">
        <v>32</v>
      </c>
      <c r="B70" s="204" t="s">
        <v>25</v>
      </c>
      <c r="C70" s="154">
        <f>C71</f>
        <v>10000</v>
      </c>
      <c r="D70" s="154">
        <f t="shared" si="32"/>
        <v>0</v>
      </c>
      <c r="E70" s="154">
        <f t="shared" si="32"/>
        <v>0</v>
      </c>
      <c r="F70" s="154">
        <f t="shared" si="32"/>
        <v>0</v>
      </c>
      <c r="G70" s="154">
        <f t="shared" si="32"/>
        <v>10000</v>
      </c>
      <c r="H70" s="154">
        <f t="shared" si="32"/>
        <v>0</v>
      </c>
      <c r="I70" s="154">
        <f t="shared" si="32"/>
        <v>0</v>
      </c>
      <c r="J70" s="154">
        <f t="shared" si="32"/>
        <v>0</v>
      </c>
      <c r="K70" s="154">
        <f t="shared" si="32"/>
        <v>0</v>
      </c>
      <c r="L70" s="154">
        <f>L71</f>
        <v>10000</v>
      </c>
      <c r="M70" s="154">
        <f t="shared" si="33"/>
        <v>0</v>
      </c>
      <c r="N70" s="154">
        <f t="shared" si="33"/>
        <v>0</v>
      </c>
      <c r="O70" s="154">
        <f t="shared" si="33"/>
        <v>0</v>
      </c>
      <c r="P70" s="154">
        <f t="shared" si="33"/>
        <v>10000</v>
      </c>
      <c r="Q70" s="154">
        <f t="shared" si="33"/>
        <v>0</v>
      </c>
      <c r="R70" s="154">
        <f t="shared" si="33"/>
        <v>0</v>
      </c>
      <c r="S70" s="154">
        <f t="shared" si="33"/>
        <v>0</v>
      </c>
      <c r="T70" s="154">
        <f t="shared" si="33"/>
        <v>0</v>
      </c>
    </row>
    <row r="71" spans="1:20" hidden="1">
      <c r="A71" s="148">
        <v>3222</v>
      </c>
      <c r="B71" s="177" t="s">
        <v>47</v>
      </c>
      <c r="C71" s="154">
        <v>10000</v>
      </c>
      <c r="D71" s="154"/>
      <c r="E71" s="154"/>
      <c r="F71" s="154"/>
      <c r="G71" s="154">
        <v>10000</v>
      </c>
      <c r="H71" s="154"/>
      <c r="I71" s="154"/>
      <c r="J71" s="154"/>
      <c r="K71" s="154"/>
      <c r="L71" s="154">
        <v>10000</v>
      </c>
      <c r="M71" s="154"/>
      <c r="N71" s="154"/>
      <c r="O71" s="154"/>
      <c r="P71" s="154">
        <v>10000</v>
      </c>
      <c r="Q71" s="154"/>
      <c r="R71" s="154"/>
      <c r="S71" s="154"/>
      <c r="T71" s="154"/>
    </row>
    <row r="72" spans="1:20">
      <c r="A72" s="170"/>
      <c r="B72" s="17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</row>
    <row r="73" spans="1:20">
      <c r="A73" s="170"/>
      <c r="B73" s="17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</row>
    <row r="74" spans="1:20">
      <c r="A74" s="49"/>
      <c r="B74" s="13"/>
      <c r="C74" s="10"/>
      <c r="D74" s="56"/>
      <c r="E74" s="56"/>
      <c r="F74" s="56"/>
      <c r="G74" s="56"/>
      <c r="H74" s="56"/>
      <c r="I74" s="56"/>
      <c r="J74" s="56"/>
      <c r="K74" s="56"/>
      <c r="L74" s="10"/>
      <c r="M74" s="56"/>
      <c r="N74" s="56"/>
      <c r="O74" s="56"/>
      <c r="P74" s="56"/>
      <c r="Q74" s="56"/>
      <c r="R74" s="56"/>
      <c r="S74" s="56"/>
      <c r="T74" s="56"/>
    </row>
    <row r="75" spans="1:20">
      <c r="A75" s="49"/>
      <c r="B75" s="13"/>
      <c r="C75" s="10"/>
      <c r="D75" s="56"/>
      <c r="E75" s="56"/>
      <c r="F75" s="56"/>
      <c r="G75" s="56"/>
      <c r="H75" s="56"/>
      <c r="I75" s="56"/>
      <c r="J75" s="56"/>
      <c r="K75" s="56"/>
      <c r="L75" s="10"/>
      <c r="M75" s="56"/>
      <c r="N75" s="56"/>
      <c r="O75" s="56"/>
      <c r="P75" s="56"/>
      <c r="Q75" s="56"/>
      <c r="R75" s="56"/>
      <c r="S75" s="56"/>
      <c r="T75" s="56"/>
    </row>
    <row r="76" spans="1:20">
      <c r="A76" s="49"/>
      <c r="B76" s="13"/>
      <c r="C76" s="10"/>
      <c r="D76" s="56"/>
      <c r="E76" s="56"/>
      <c r="F76" s="56"/>
      <c r="G76" s="56"/>
      <c r="H76" s="56"/>
      <c r="I76" s="56"/>
      <c r="J76" s="56"/>
      <c r="K76" s="56"/>
      <c r="L76" s="10"/>
      <c r="M76" s="56"/>
      <c r="N76" s="56"/>
      <c r="O76" s="56"/>
      <c r="P76" s="56"/>
      <c r="Q76" s="56"/>
      <c r="R76" s="56"/>
      <c r="S76" s="56"/>
      <c r="T76" s="56"/>
    </row>
    <row r="77" spans="1:20">
      <c r="A77" s="49"/>
      <c r="B77" s="13"/>
      <c r="C77" s="10"/>
      <c r="D77" s="56"/>
      <c r="E77" s="56"/>
      <c r="F77" s="56"/>
      <c r="G77" s="56"/>
      <c r="H77" s="56"/>
      <c r="I77" s="56"/>
      <c r="J77" s="56"/>
      <c r="K77" s="56"/>
      <c r="L77" s="10"/>
      <c r="M77" s="56"/>
      <c r="N77" s="56"/>
      <c r="O77" s="56"/>
      <c r="P77" s="56"/>
      <c r="Q77" s="56"/>
      <c r="R77" s="56"/>
      <c r="S77" s="56"/>
      <c r="T77" s="56"/>
    </row>
    <row r="78" spans="1:20">
      <c r="A78" s="49"/>
      <c r="B78" s="13"/>
      <c r="C78" s="10"/>
      <c r="D78" s="56"/>
      <c r="E78" s="56"/>
      <c r="F78" s="56"/>
      <c r="G78" s="56"/>
      <c r="H78" s="56"/>
      <c r="I78" s="56"/>
      <c r="J78" s="56"/>
      <c r="K78" s="56"/>
      <c r="L78" s="10"/>
      <c r="M78" s="56"/>
      <c r="N78" s="56"/>
      <c r="O78" s="56"/>
      <c r="P78" s="56"/>
      <c r="Q78" s="56"/>
      <c r="R78" s="56"/>
      <c r="S78" s="56"/>
      <c r="T78" s="56"/>
    </row>
    <row r="79" spans="1:20">
      <c r="A79" s="49"/>
      <c r="B79" s="13"/>
      <c r="C79" s="10"/>
      <c r="D79" s="56"/>
      <c r="E79" s="56"/>
      <c r="F79" s="56"/>
      <c r="G79" s="56"/>
      <c r="H79" s="56"/>
      <c r="I79" s="56"/>
      <c r="J79" s="56"/>
      <c r="K79" s="56"/>
      <c r="L79" s="10"/>
      <c r="M79" s="56"/>
      <c r="N79" s="56"/>
      <c r="O79" s="56"/>
      <c r="P79" s="56"/>
      <c r="Q79" s="56"/>
      <c r="R79" s="56"/>
      <c r="S79" s="56"/>
      <c r="T79" s="56"/>
    </row>
    <row r="80" spans="1:20">
      <c r="A80" s="49"/>
      <c r="B80" s="13"/>
      <c r="C80" s="10"/>
      <c r="D80" s="56"/>
      <c r="E80" s="56"/>
      <c r="F80" s="56"/>
      <c r="G80" s="56"/>
      <c r="H80" s="56"/>
      <c r="I80" s="56"/>
      <c r="J80" s="56"/>
      <c r="K80" s="56"/>
      <c r="L80" s="10"/>
      <c r="M80" s="56"/>
      <c r="N80" s="56"/>
      <c r="O80" s="56"/>
      <c r="P80" s="56"/>
      <c r="Q80" s="56"/>
      <c r="R80" s="56"/>
      <c r="S80" s="56"/>
      <c r="T80" s="56"/>
    </row>
    <row r="81" spans="1:20">
      <c r="A81" s="49"/>
      <c r="B81" s="13"/>
      <c r="C81" s="10"/>
      <c r="D81" s="56"/>
      <c r="E81" s="56"/>
      <c r="F81" s="56"/>
      <c r="G81" s="56"/>
      <c r="H81" s="56"/>
      <c r="I81" s="56"/>
      <c r="J81" s="56"/>
      <c r="K81" s="56"/>
      <c r="L81" s="10"/>
      <c r="M81" s="56"/>
      <c r="N81" s="56"/>
      <c r="O81" s="56"/>
      <c r="P81" s="56"/>
      <c r="Q81" s="56"/>
      <c r="R81" s="56"/>
      <c r="S81" s="56"/>
      <c r="T81" s="56"/>
    </row>
    <row r="82" spans="1:20">
      <c r="A82" s="49"/>
      <c r="B82" s="13"/>
      <c r="C82" s="10"/>
      <c r="D82" s="56"/>
      <c r="E82" s="56"/>
      <c r="F82" s="56"/>
      <c r="G82" s="56"/>
      <c r="H82" s="56"/>
      <c r="I82" s="56"/>
      <c r="J82" s="56"/>
      <c r="K82" s="56"/>
      <c r="L82" s="10"/>
      <c r="M82" s="56"/>
      <c r="N82" s="56"/>
      <c r="O82" s="56"/>
      <c r="P82" s="56"/>
      <c r="Q82" s="56"/>
      <c r="R82" s="56"/>
      <c r="S82" s="56"/>
      <c r="T82" s="56"/>
    </row>
    <row r="83" spans="1:20">
      <c r="A83" s="49"/>
      <c r="B83" s="13"/>
      <c r="C83" s="10"/>
      <c r="D83" s="56"/>
      <c r="E83" s="56"/>
      <c r="F83" s="56"/>
      <c r="G83" s="56"/>
      <c r="H83" s="56"/>
      <c r="I83" s="56"/>
      <c r="J83" s="56"/>
      <c r="K83" s="56"/>
      <c r="L83" s="10"/>
      <c r="M83" s="56"/>
      <c r="N83" s="56"/>
      <c r="O83" s="56"/>
      <c r="P83" s="56"/>
      <c r="Q83" s="56"/>
      <c r="R83" s="56"/>
      <c r="S83" s="56"/>
      <c r="T83" s="56"/>
    </row>
    <row r="84" spans="1:20">
      <c r="A84" s="49"/>
      <c r="B84" s="13"/>
      <c r="C84" s="10"/>
      <c r="D84" s="56"/>
      <c r="E84" s="56"/>
      <c r="F84" s="56"/>
      <c r="G84" s="56"/>
      <c r="H84" s="56"/>
      <c r="I84" s="56"/>
      <c r="J84" s="56"/>
      <c r="K84" s="56"/>
      <c r="L84" s="10"/>
      <c r="M84" s="56"/>
      <c r="N84" s="56"/>
      <c r="O84" s="56"/>
      <c r="P84" s="56"/>
      <c r="Q84" s="56"/>
      <c r="R84" s="56"/>
      <c r="S84" s="56"/>
      <c r="T84" s="56"/>
    </row>
    <row r="85" spans="1:20">
      <c r="A85" s="49"/>
      <c r="B85" s="13"/>
      <c r="C85" s="10"/>
      <c r="D85" s="56"/>
      <c r="E85" s="56"/>
      <c r="F85" s="56"/>
      <c r="G85" s="56"/>
      <c r="H85" s="56"/>
      <c r="I85" s="56"/>
      <c r="J85" s="56"/>
      <c r="K85" s="56"/>
      <c r="L85" s="10"/>
      <c r="M85" s="56"/>
      <c r="N85" s="56"/>
      <c r="O85" s="56"/>
      <c r="P85" s="56"/>
      <c r="Q85" s="56"/>
      <c r="R85" s="56"/>
      <c r="S85" s="56"/>
      <c r="T85" s="56"/>
    </row>
    <row r="86" spans="1:20">
      <c r="A86" s="49"/>
      <c r="B86" s="13"/>
      <c r="C86" s="10"/>
      <c r="D86" s="56"/>
      <c r="E86" s="56"/>
      <c r="F86" s="56"/>
      <c r="G86" s="56"/>
      <c r="H86" s="56"/>
      <c r="I86" s="56"/>
      <c r="J86" s="56"/>
      <c r="K86" s="56"/>
      <c r="L86" s="10"/>
      <c r="M86" s="56"/>
      <c r="N86" s="56"/>
      <c r="O86" s="56"/>
      <c r="P86" s="56"/>
      <c r="Q86" s="56"/>
      <c r="R86" s="56"/>
      <c r="S86" s="56"/>
      <c r="T86" s="56"/>
    </row>
    <row r="87" spans="1:20">
      <c r="A87" s="49"/>
      <c r="B87" s="13"/>
      <c r="C87" s="10"/>
      <c r="D87" s="56"/>
      <c r="E87" s="56"/>
      <c r="F87" s="56"/>
      <c r="G87" s="56"/>
      <c r="H87" s="56"/>
      <c r="I87" s="56"/>
      <c r="J87" s="56"/>
      <c r="K87" s="56"/>
      <c r="L87" s="10"/>
      <c r="M87" s="56"/>
      <c r="N87" s="56"/>
      <c r="O87" s="56"/>
      <c r="P87" s="56"/>
      <c r="Q87" s="56"/>
      <c r="R87" s="56"/>
      <c r="S87" s="56"/>
      <c r="T87" s="56"/>
    </row>
    <row r="88" spans="1:20">
      <c r="A88" s="49"/>
      <c r="B88" s="13"/>
      <c r="C88" s="10"/>
      <c r="D88" s="56"/>
      <c r="E88" s="56"/>
      <c r="F88" s="56"/>
      <c r="G88" s="56"/>
      <c r="H88" s="56"/>
      <c r="I88" s="56"/>
      <c r="J88" s="56"/>
      <c r="K88" s="56"/>
      <c r="L88" s="10"/>
      <c r="M88" s="56"/>
      <c r="N88" s="56"/>
      <c r="O88" s="56"/>
      <c r="P88" s="56"/>
      <c r="Q88" s="56"/>
      <c r="R88" s="56"/>
      <c r="S88" s="56"/>
      <c r="T88" s="56"/>
    </row>
    <row r="89" spans="1:20">
      <c r="A89" s="49"/>
      <c r="B89" s="13"/>
      <c r="C89" s="10"/>
      <c r="D89" s="56"/>
      <c r="E89" s="56"/>
      <c r="F89" s="56"/>
      <c r="G89" s="56"/>
      <c r="H89" s="56"/>
      <c r="I89" s="56"/>
      <c r="J89" s="56"/>
      <c r="K89" s="56"/>
      <c r="L89" s="10"/>
      <c r="M89" s="56"/>
      <c r="N89" s="56"/>
      <c r="O89" s="56"/>
      <c r="P89" s="56"/>
      <c r="Q89" s="56"/>
      <c r="R89" s="56"/>
      <c r="S89" s="56"/>
      <c r="T89" s="56"/>
    </row>
    <row r="90" spans="1:20">
      <c r="A90" s="49"/>
      <c r="B90" s="13"/>
      <c r="C90" s="10"/>
      <c r="D90" s="56"/>
      <c r="E90" s="56"/>
      <c r="F90" s="56"/>
      <c r="G90" s="56"/>
      <c r="H90" s="56"/>
      <c r="I90" s="56"/>
      <c r="J90" s="56"/>
      <c r="K90" s="56"/>
      <c r="L90" s="10"/>
      <c r="M90" s="56"/>
      <c r="N90" s="56"/>
      <c r="O90" s="56"/>
      <c r="P90" s="56"/>
      <c r="Q90" s="56"/>
      <c r="R90" s="56"/>
      <c r="S90" s="56"/>
      <c r="T90" s="56"/>
    </row>
    <row r="91" spans="1:20">
      <c r="A91" s="49"/>
      <c r="B91" s="13"/>
      <c r="C91" s="10"/>
      <c r="D91" s="56"/>
      <c r="E91" s="56"/>
      <c r="F91" s="56"/>
      <c r="G91" s="56"/>
      <c r="H91" s="56"/>
      <c r="I91" s="56"/>
      <c r="J91" s="56"/>
      <c r="K91" s="56"/>
      <c r="L91" s="10"/>
      <c r="M91" s="56"/>
      <c r="N91" s="56"/>
      <c r="O91" s="56"/>
      <c r="P91" s="56"/>
      <c r="Q91" s="56"/>
      <c r="R91" s="56"/>
      <c r="S91" s="56"/>
      <c r="T91" s="56"/>
    </row>
    <row r="92" spans="1:20">
      <c r="A92" s="49"/>
      <c r="B92" s="13"/>
      <c r="C92" s="10"/>
      <c r="D92" s="56"/>
      <c r="E92" s="56"/>
      <c r="F92" s="56"/>
      <c r="G92" s="56"/>
      <c r="H92" s="56"/>
      <c r="I92" s="56"/>
      <c r="J92" s="56"/>
      <c r="K92" s="56"/>
      <c r="L92" s="10"/>
      <c r="M92" s="56"/>
      <c r="N92" s="56"/>
      <c r="O92" s="56"/>
      <c r="P92" s="56"/>
      <c r="Q92" s="56"/>
      <c r="R92" s="56"/>
      <c r="S92" s="56"/>
      <c r="T92" s="56"/>
    </row>
    <row r="93" spans="1:20">
      <c r="A93" s="49"/>
      <c r="B93" s="13"/>
      <c r="C93" s="10"/>
      <c r="D93" s="56"/>
      <c r="E93" s="56"/>
      <c r="F93" s="56"/>
      <c r="G93" s="56"/>
      <c r="H93" s="56"/>
      <c r="I93" s="56"/>
      <c r="J93" s="56"/>
      <c r="K93" s="56"/>
      <c r="L93" s="10"/>
      <c r="M93" s="56"/>
      <c r="N93" s="56"/>
      <c r="O93" s="56"/>
      <c r="P93" s="56"/>
      <c r="Q93" s="56"/>
      <c r="R93" s="56"/>
      <c r="S93" s="56"/>
      <c r="T93" s="56"/>
    </row>
    <row r="94" spans="1:20">
      <c r="A94" s="49"/>
      <c r="B94" s="13"/>
      <c r="C94" s="10"/>
      <c r="D94" s="56"/>
      <c r="E94" s="56"/>
      <c r="F94" s="56"/>
      <c r="G94" s="56"/>
      <c r="H94" s="56"/>
      <c r="I94" s="56"/>
      <c r="J94" s="56"/>
      <c r="K94" s="56"/>
      <c r="L94" s="10"/>
      <c r="M94" s="56"/>
      <c r="N94" s="56"/>
      <c r="O94" s="56"/>
      <c r="P94" s="56"/>
      <c r="Q94" s="56"/>
      <c r="R94" s="56"/>
      <c r="S94" s="56"/>
      <c r="T94" s="56"/>
    </row>
    <row r="95" spans="1:20">
      <c r="A95" s="49"/>
      <c r="B95" s="13"/>
      <c r="C95" s="10"/>
      <c r="D95" s="56"/>
      <c r="E95" s="56"/>
      <c r="F95" s="56"/>
      <c r="G95" s="56"/>
      <c r="H95" s="56"/>
      <c r="I95" s="56"/>
      <c r="J95" s="56"/>
      <c r="K95" s="56"/>
      <c r="L95" s="10"/>
      <c r="M95" s="56"/>
      <c r="N95" s="56"/>
      <c r="O95" s="56"/>
      <c r="P95" s="56"/>
      <c r="Q95" s="56"/>
      <c r="R95" s="56"/>
      <c r="S95" s="56"/>
      <c r="T95" s="56"/>
    </row>
    <row r="96" spans="1:20">
      <c r="A96" s="49"/>
      <c r="B96" s="13"/>
      <c r="C96" s="10"/>
      <c r="D96" s="56"/>
      <c r="E96" s="56"/>
      <c r="F96" s="56"/>
      <c r="G96" s="56"/>
      <c r="H96" s="56"/>
      <c r="I96" s="56"/>
      <c r="J96" s="56"/>
      <c r="K96" s="56"/>
      <c r="L96" s="10"/>
      <c r="M96" s="56"/>
      <c r="N96" s="56"/>
      <c r="O96" s="56"/>
      <c r="P96" s="56"/>
      <c r="Q96" s="56"/>
      <c r="R96" s="56"/>
      <c r="S96" s="56"/>
      <c r="T96" s="56"/>
    </row>
    <row r="97" spans="1:20">
      <c r="A97" s="49"/>
      <c r="B97" s="13"/>
      <c r="C97" s="10"/>
      <c r="D97" s="56"/>
      <c r="E97" s="56"/>
      <c r="F97" s="56"/>
      <c r="G97" s="56"/>
      <c r="H97" s="56"/>
      <c r="I97" s="56"/>
      <c r="J97" s="56"/>
      <c r="K97" s="56"/>
      <c r="L97" s="10"/>
      <c r="M97" s="56"/>
      <c r="N97" s="56"/>
      <c r="O97" s="56"/>
      <c r="P97" s="56"/>
      <c r="Q97" s="56"/>
      <c r="R97" s="56"/>
      <c r="S97" s="56"/>
      <c r="T97" s="56"/>
    </row>
    <row r="98" spans="1:20">
      <c r="A98" s="49"/>
      <c r="B98" s="13"/>
      <c r="C98" s="10"/>
      <c r="D98" s="56"/>
      <c r="E98" s="56"/>
      <c r="F98" s="56"/>
      <c r="G98" s="56"/>
      <c r="H98" s="56"/>
      <c r="I98" s="56"/>
      <c r="J98" s="56"/>
      <c r="K98" s="56"/>
      <c r="L98" s="10"/>
      <c r="M98" s="56"/>
      <c r="N98" s="56"/>
      <c r="O98" s="56"/>
      <c r="P98" s="56"/>
      <c r="Q98" s="56"/>
      <c r="R98" s="56"/>
      <c r="S98" s="56"/>
      <c r="T98" s="56"/>
    </row>
    <row r="99" spans="1:20">
      <c r="A99" s="49"/>
      <c r="B99" s="13"/>
      <c r="C99" s="10"/>
      <c r="D99" s="56"/>
      <c r="E99" s="56"/>
      <c r="F99" s="56"/>
      <c r="G99" s="56"/>
      <c r="H99" s="56"/>
      <c r="I99" s="56"/>
      <c r="J99" s="56"/>
      <c r="K99" s="56"/>
      <c r="L99" s="10"/>
      <c r="M99" s="56"/>
      <c r="N99" s="56"/>
      <c r="O99" s="56"/>
      <c r="P99" s="56"/>
      <c r="Q99" s="56"/>
      <c r="R99" s="56"/>
      <c r="S99" s="56"/>
      <c r="T99" s="56"/>
    </row>
    <row r="100" spans="1:20">
      <c r="A100" s="49"/>
      <c r="B100" s="13"/>
      <c r="C100" s="10"/>
      <c r="D100" s="56"/>
      <c r="E100" s="56"/>
      <c r="F100" s="56"/>
      <c r="G100" s="56"/>
      <c r="H100" s="56"/>
      <c r="I100" s="56"/>
      <c r="J100" s="56"/>
      <c r="K100" s="56"/>
      <c r="L100" s="10"/>
      <c r="M100" s="56"/>
      <c r="N100" s="56"/>
      <c r="O100" s="56"/>
      <c r="P100" s="56"/>
      <c r="Q100" s="56"/>
      <c r="R100" s="56"/>
      <c r="S100" s="56"/>
      <c r="T100" s="56"/>
    </row>
    <row r="101" spans="1:20">
      <c r="A101" s="49"/>
      <c r="B101" s="13"/>
      <c r="C101" s="10"/>
      <c r="D101" s="56"/>
      <c r="E101" s="56"/>
      <c r="F101" s="56"/>
      <c r="G101" s="56"/>
      <c r="H101" s="56"/>
      <c r="I101" s="56"/>
      <c r="J101" s="56"/>
      <c r="K101" s="56"/>
      <c r="L101" s="10"/>
      <c r="M101" s="56"/>
      <c r="N101" s="56"/>
      <c r="O101" s="56"/>
      <c r="P101" s="56"/>
      <c r="Q101" s="56"/>
      <c r="R101" s="56"/>
      <c r="S101" s="56"/>
      <c r="T101" s="56"/>
    </row>
    <row r="102" spans="1:20">
      <c r="A102" s="49"/>
      <c r="B102" s="13"/>
      <c r="C102" s="10"/>
      <c r="D102" s="56"/>
      <c r="E102" s="56"/>
      <c r="F102" s="56"/>
      <c r="G102" s="56"/>
      <c r="H102" s="56"/>
      <c r="I102" s="56"/>
      <c r="J102" s="56"/>
      <c r="K102" s="56"/>
      <c r="L102" s="10"/>
      <c r="M102" s="56"/>
      <c r="N102" s="56"/>
      <c r="O102" s="56"/>
      <c r="P102" s="56"/>
      <c r="Q102" s="56"/>
      <c r="R102" s="56"/>
      <c r="S102" s="56"/>
      <c r="T102" s="56"/>
    </row>
    <row r="103" spans="1:20">
      <c r="A103" s="49"/>
      <c r="B103" s="13"/>
      <c r="C103" s="10"/>
      <c r="D103" s="56"/>
      <c r="E103" s="56"/>
      <c r="F103" s="56"/>
      <c r="G103" s="56"/>
      <c r="H103" s="56"/>
      <c r="I103" s="56"/>
      <c r="J103" s="56"/>
      <c r="K103" s="56"/>
      <c r="L103" s="10"/>
      <c r="M103" s="56"/>
      <c r="N103" s="56"/>
      <c r="O103" s="56"/>
      <c r="P103" s="56"/>
      <c r="Q103" s="56"/>
      <c r="R103" s="56"/>
      <c r="S103" s="56"/>
      <c r="T103" s="56"/>
    </row>
    <row r="104" spans="1:20">
      <c r="A104" s="49"/>
      <c r="B104" s="13"/>
      <c r="C104" s="10"/>
      <c r="D104" s="56"/>
      <c r="E104" s="56"/>
      <c r="F104" s="56"/>
      <c r="G104" s="56"/>
      <c r="H104" s="56"/>
      <c r="I104" s="56"/>
      <c r="J104" s="56"/>
      <c r="K104" s="56"/>
      <c r="L104" s="10"/>
      <c r="M104" s="56"/>
      <c r="N104" s="56"/>
      <c r="O104" s="56"/>
      <c r="P104" s="56"/>
      <c r="Q104" s="56"/>
      <c r="R104" s="56"/>
      <c r="S104" s="56"/>
      <c r="T104" s="56"/>
    </row>
    <row r="105" spans="1:20">
      <c r="A105" s="49"/>
      <c r="B105" s="13"/>
      <c r="C105" s="10"/>
      <c r="D105" s="56"/>
      <c r="E105" s="56"/>
      <c r="F105" s="56"/>
      <c r="G105" s="56"/>
      <c r="H105" s="56"/>
      <c r="I105" s="56"/>
      <c r="J105" s="56"/>
      <c r="K105" s="56"/>
      <c r="L105" s="10"/>
      <c r="M105" s="56"/>
      <c r="N105" s="56"/>
      <c r="O105" s="56"/>
      <c r="P105" s="56"/>
      <c r="Q105" s="56"/>
      <c r="R105" s="56"/>
      <c r="S105" s="56"/>
      <c r="T105" s="56"/>
    </row>
    <row r="106" spans="1:20">
      <c r="A106" s="49"/>
      <c r="B106" s="13"/>
      <c r="C106" s="10"/>
      <c r="D106" s="56"/>
      <c r="E106" s="56"/>
      <c r="F106" s="56"/>
      <c r="G106" s="56"/>
      <c r="H106" s="56"/>
      <c r="I106" s="56"/>
      <c r="J106" s="56"/>
      <c r="K106" s="56"/>
      <c r="L106" s="10"/>
      <c r="M106" s="56"/>
      <c r="N106" s="56"/>
      <c r="O106" s="56"/>
      <c r="P106" s="56"/>
      <c r="Q106" s="56"/>
      <c r="R106" s="56"/>
      <c r="S106" s="56"/>
      <c r="T106" s="56"/>
    </row>
    <row r="107" spans="1:20">
      <c r="A107" s="49"/>
      <c r="B107" s="13"/>
      <c r="C107" s="10"/>
      <c r="D107" s="56"/>
      <c r="E107" s="56"/>
      <c r="F107" s="56"/>
      <c r="G107" s="56"/>
      <c r="H107" s="56"/>
      <c r="I107" s="56"/>
      <c r="J107" s="56"/>
      <c r="K107" s="56"/>
      <c r="L107" s="10"/>
      <c r="M107" s="56"/>
      <c r="N107" s="56"/>
      <c r="O107" s="56"/>
      <c r="P107" s="56"/>
      <c r="Q107" s="56"/>
      <c r="R107" s="56"/>
      <c r="S107" s="56"/>
      <c r="T107" s="56"/>
    </row>
    <row r="108" spans="1:20">
      <c r="A108" s="49"/>
      <c r="B108" s="13"/>
      <c r="C108" s="10"/>
      <c r="D108" s="56"/>
      <c r="E108" s="56"/>
      <c r="F108" s="56"/>
      <c r="G108" s="56"/>
      <c r="H108" s="56"/>
      <c r="I108" s="56"/>
      <c r="J108" s="56"/>
      <c r="K108" s="56"/>
      <c r="L108" s="10"/>
      <c r="M108" s="56"/>
      <c r="N108" s="56"/>
      <c r="O108" s="56"/>
      <c r="P108" s="56"/>
      <c r="Q108" s="56"/>
      <c r="R108" s="56"/>
      <c r="S108" s="56"/>
      <c r="T108" s="56"/>
    </row>
    <row r="109" spans="1:20">
      <c r="A109" s="49"/>
      <c r="B109" s="13"/>
      <c r="C109" s="10"/>
      <c r="D109" s="56"/>
      <c r="E109" s="56"/>
      <c r="F109" s="56"/>
      <c r="G109" s="56"/>
      <c r="H109" s="56"/>
      <c r="I109" s="56"/>
      <c r="J109" s="56"/>
      <c r="K109" s="56"/>
      <c r="L109" s="10"/>
      <c r="M109" s="56"/>
      <c r="N109" s="56"/>
      <c r="O109" s="56"/>
      <c r="P109" s="56"/>
      <c r="Q109" s="56"/>
      <c r="R109" s="56"/>
      <c r="S109" s="56"/>
      <c r="T109" s="56"/>
    </row>
    <row r="110" spans="1:20">
      <c r="A110" s="49"/>
      <c r="B110" s="13"/>
      <c r="C110" s="10"/>
      <c r="D110" s="56"/>
      <c r="E110" s="56"/>
      <c r="F110" s="56"/>
      <c r="G110" s="56"/>
      <c r="H110" s="56"/>
      <c r="I110" s="56"/>
      <c r="J110" s="56"/>
      <c r="K110" s="56"/>
      <c r="L110" s="10"/>
      <c r="M110" s="56"/>
      <c r="N110" s="56"/>
      <c r="O110" s="56"/>
      <c r="P110" s="56"/>
      <c r="Q110" s="56"/>
      <c r="R110" s="56"/>
      <c r="S110" s="56"/>
      <c r="T110" s="56"/>
    </row>
    <row r="111" spans="1:20">
      <c r="A111" s="49"/>
      <c r="B111" s="13"/>
      <c r="C111" s="10"/>
      <c r="D111" s="56"/>
      <c r="E111" s="56"/>
      <c r="F111" s="56"/>
      <c r="G111" s="56"/>
      <c r="H111" s="56"/>
      <c r="I111" s="56"/>
      <c r="J111" s="56"/>
      <c r="K111" s="56"/>
      <c r="L111" s="10"/>
      <c r="M111" s="56"/>
      <c r="N111" s="56"/>
      <c r="O111" s="56"/>
      <c r="P111" s="56"/>
      <c r="Q111" s="56"/>
      <c r="R111" s="56"/>
      <c r="S111" s="56"/>
      <c r="T111" s="56"/>
    </row>
    <row r="112" spans="1:20">
      <c r="A112" s="49"/>
      <c r="B112" s="13"/>
      <c r="C112" s="10"/>
      <c r="D112" s="56"/>
      <c r="E112" s="56"/>
      <c r="F112" s="56"/>
      <c r="G112" s="56"/>
      <c r="H112" s="56"/>
      <c r="I112" s="56"/>
      <c r="J112" s="56"/>
      <c r="K112" s="56"/>
      <c r="L112" s="10"/>
      <c r="M112" s="56"/>
      <c r="N112" s="56"/>
      <c r="O112" s="56"/>
      <c r="P112" s="56"/>
      <c r="Q112" s="56"/>
      <c r="R112" s="56"/>
      <c r="S112" s="56"/>
      <c r="T112" s="56"/>
    </row>
    <row r="113" spans="1:20">
      <c r="A113" s="49"/>
      <c r="B113" s="13"/>
      <c r="C113" s="10"/>
      <c r="D113" s="56"/>
      <c r="E113" s="56"/>
      <c r="F113" s="56"/>
      <c r="G113" s="56"/>
      <c r="H113" s="56"/>
      <c r="I113" s="56"/>
      <c r="J113" s="56"/>
      <c r="K113" s="56"/>
      <c r="L113" s="10"/>
      <c r="M113" s="56"/>
      <c r="N113" s="56"/>
      <c r="O113" s="56"/>
      <c r="P113" s="56"/>
      <c r="Q113" s="56"/>
      <c r="R113" s="56"/>
      <c r="S113" s="56"/>
      <c r="T113" s="56"/>
    </row>
    <row r="114" spans="1:20">
      <c r="A114" s="49"/>
      <c r="B114" s="13"/>
      <c r="C114" s="10"/>
      <c r="D114" s="56"/>
      <c r="E114" s="56"/>
      <c r="F114" s="56"/>
      <c r="G114" s="56"/>
      <c r="H114" s="56"/>
      <c r="I114" s="56"/>
      <c r="J114" s="56"/>
      <c r="K114" s="56"/>
      <c r="L114" s="10"/>
      <c r="M114" s="56"/>
      <c r="N114" s="56"/>
      <c r="O114" s="56"/>
      <c r="P114" s="56"/>
      <c r="Q114" s="56"/>
      <c r="R114" s="56"/>
      <c r="S114" s="56"/>
      <c r="T114" s="56"/>
    </row>
    <row r="115" spans="1:20">
      <c r="A115" s="49"/>
      <c r="B115" s="13"/>
      <c r="C115" s="10"/>
      <c r="D115" s="56"/>
      <c r="E115" s="56"/>
      <c r="F115" s="56"/>
      <c r="G115" s="56"/>
      <c r="H115" s="56"/>
      <c r="I115" s="56"/>
      <c r="J115" s="56"/>
      <c r="K115" s="56"/>
      <c r="L115" s="10"/>
      <c r="M115" s="56"/>
      <c r="N115" s="56"/>
      <c r="O115" s="56"/>
      <c r="P115" s="56"/>
      <c r="Q115" s="56"/>
      <c r="R115" s="56"/>
      <c r="S115" s="56"/>
      <c r="T115" s="56"/>
    </row>
    <row r="116" spans="1:20">
      <c r="A116" s="49"/>
      <c r="B116" s="13"/>
      <c r="C116" s="10"/>
      <c r="D116" s="56"/>
      <c r="E116" s="56"/>
      <c r="F116" s="56"/>
      <c r="G116" s="56"/>
      <c r="H116" s="56"/>
      <c r="I116" s="56"/>
      <c r="J116" s="56"/>
      <c r="K116" s="56"/>
      <c r="L116" s="10"/>
      <c r="M116" s="56"/>
      <c r="N116" s="56"/>
      <c r="O116" s="56"/>
      <c r="P116" s="56"/>
      <c r="Q116" s="56"/>
      <c r="R116" s="56"/>
      <c r="S116" s="56"/>
      <c r="T116" s="56"/>
    </row>
    <row r="117" spans="1:20">
      <c r="A117" s="49"/>
      <c r="B117" s="13"/>
      <c r="C117" s="10"/>
      <c r="D117" s="56"/>
      <c r="E117" s="56"/>
      <c r="F117" s="56"/>
      <c r="G117" s="56"/>
      <c r="H117" s="56"/>
      <c r="I117" s="56"/>
      <c r="J117" s="56"/>
      <c r="K117" s="56"/>
      <c r="L117" s="10"/>
      <c r="M117" s="56"/>
      <c r="N117" s="56"/>
      <c r="O117" s="56"/>
      <c r="P117" s="56"/>
      <c r="Q117" s="56"/>
      <c r="R117" s="56"/>
      <c r="S117" s="56"/>
      <c r="T117" s="56"/>
    </row>
    <row r="118" spans="1:20">
      <c r="A118" s="49"/>
      <c r="B118" s="13"/>
      <c r="C118" s="10"/>
      <c r="D118" s="56"/>
      <c r="E118" s="56"/>
      <c r="F118" s="56"/>
      <c r="G118" s="56"/>
      <c r="H118" s="56"/>
      <c r="I118" s="56"/>
      <c r="J118" s="56"/>
      <c r="K118" s="56"/>
      <c r="L118" s="10"/>
      <c r="M118" s="56"/>
      <c r="N118" s="56"/>
      <c r="O118" s="56"/>
      <c r="P118" s="56"/>
      <c r="Q118" s="56"/>
      <c r="R118" s="56"/>
      <c r="S118" s="56"/>
      <c r="T118" s="56"/>
    </row>
    <row r="119" spans="1:20">
      <c r="A119" s="49"/>
      <c r="B119" s="13"/>
      <c r="C119" s="10"/>
      <c r="D119" s="56"/>
      <c r="E119" s="56"/>
      <c r="F119" s="56"/>
      <c r="G119" s="56"/>
      <c r="H119" s="56"/>
      <c r="I119" s="56"/>
      <c r="J119" s="56"/>
      <c r="K119" s="56"/>
      <c r="L119" s="10"/>
      <c r="M119" s="56"/>
      <c r="N119" s="56"/>
      <c r="O119" s="56"/>
      <c r="P119" s="56"/>
      <c r="Q119" s="56"/>
      <c r="R119" s="56"/>
      <c r="S119" s="56"/>
      <c r="T119" s="56"/>
    </row>
    <row r="120" spans="1:20">
      <c r="A120" s="49"/>
      <c r="B120" s="13"/>
      <c r="C120" s="10"/>
      <c r="D120" s="56"/>
      <c r="E120" s="56"/>
      <c r="F120" s="56"/>
      <c r="G120" s="56"/>
      <c r="H120" s="56"/>
      <c r="I120" s="56"/>
      <c r="J120" s="56"/>
      <c r="K120" s="56"/>
      <c r="L120" s="10"/>
      <c r="M120" s="56"/>
      <c r="N120" s="56"/>
      <c r="O120" s="56"/>
      <c r="P120" s="56"/>
      <c r="Q120" s="56"/>
      <c r="R120" s="56"/>
      <c r="S120" s="56"/>
      <c r="T120" s="56"/>
    </row>
    <row r="121" spans="1:20">
      <c r="A121" s="49"/>
      <c r="B121" s="13"/>
      <c r="C121" s="10"/>
      <c r="D121" s="56"/>
      <c r="E121" s="56"/>
      <c r="F121" s="56"/>
      <c r="G121" s="56"/>
      <c r="H121" s="56"/>
      <c r="I121" s="56"/>
      <c r="J121" s="56"/>
      <c r="K121" s="56"/>
      <c r="L121" s="10"/>
      <c r="M121" s="56"/>
      <c r="N121" s="56"/>
      <c r="O121" s="56"/>
      <c r="P121" s="56"/>
      <c r="Q121" s="56"/>
      <c r="R121" s="56"/>
      <c r="S121" s="56"/>
      <c r="T121" s="56"/>
    </row>
    <row r="122" spans="1:20">
      <c r="A122" s="49"/>
      <c r="B122" s="13"/>
      <c r="C122" s="10"/>
      <c r="D122" s="56"/>
      <c r="E122" s="56"/>
      <c r="F122" s="56"/>
      <c r="G122" s="56"/>
      <c r="H122" s="56"/>
      <c r="I122" s="56"/>
      <c r="J122" s="56"/>
      <c r="K122" s="56"/>
      <c r="L122" s="10"/>
      <c r="M122" s="56"/>
      <c r="N122" s="56"/>
      <c r="O122" s="56"/>
      <c r="P122" s="56"/>
      <c r="Q122" s="56"/>
      <c r="R122" s="56"/>
      <c r="S122" s="56"/>
      <c r="T122" s="56"/>
    </row>
    <row r="123" spans="1:20">
      <c r="A123" s="49"/>
      <c r="B123" s="13"/>
      <c r="C123" s="10"/>
      <c r="D123" s="56"/>
      <c r="E123" s="56"/>
      <c r="F123" s="56"/>
      <c r="G123" s="56"/>
      <c r="H123" s="56"/>
      <c r="I123" s="56"/>
      <c r="J123" s="56"/>
      <c r="K123" s="56"/>
      <c r="L123" s="10"/>
      <c r="M123" s="56"/>
      <c r="N123" s="56"/>
      <c r="O123" s="56"/>
      <c r="P123" s="56"/>
      <c r="Q123" s="56"/>
      <c r="R123" s="56"/>
      <c r="S123" s="56"/>
      <c r="T123" s="56"/>
    </row>
    <row r="124" spans="1:20">
      <c r="A124" s="49"/>
      <c r="B124" s="13"/>
      <c r="C124" s="10"/>
      <c r="D124" s="56"/>
      <c r="E124" s="56"/>
      <c r="F124" s="56"/>
      <c r="G124" s="56"/>
      <c r="H124" s="56"/>
      <c r="I124" s="56"/>
      <c r="J124" s="56"/>
      <c r="K124" s="56"/>
      <c r="L124" s="10"/>
      <c r="M124" s="56"/>
      <c r="N124" s="56"/>
      <c r="O124" s="56"/>
      <c r="P124" s="56"/>
      <c r="Q124" s="56"/>
      <c r="R124" s="56"/>
      <c r="S124" s="56"/>
      <c r="T124" s="56"/>
    </row>
    <row r="125" spans="1:20">
      <c r="A125" s="49"/>
      <c r="B125" s="13"/>
      <c r="C125" s="10"/>
      <c r="D125" s="56"/>
      <c r="E125" s="56"/>
      <c r="F125" s="56"/>
      <c r="G125" s="56"/>
      <c r="H125" s="56"/>
      <c r="I125" s="56"/>
      <c r="J125" s="56"/>
      <c r="K125" s="56"/>
      <c r="L125" s="10"/>
      <c r="M125" s="56"/>
      <c r="N125" s="56"/>
      <c r="O125" s="56"/>
      <c r="P125" s="56"/>
      <c r="Q125" s="56"/>
      <c r="R125" s="56"/>
      <c r="S125" s="56"/>
      <c r="T125" s="56"/>
    </row>
    <row r="126" spans="1:20">
      <c r="A126" s="49"/>
      <c r="B126" s="13"/>
      <c r="C126" s="10"/>
      <c r="D126" s="56"/>
      <c r="E126" s="56"/>
      <c r="F126" s="56"/>
      <c r="G126" s="56"/>
      <c r="H126" s="56"/>
      <c r="I126" s="56"/>
      <c r="J126" s="56"/>
      <c r="K126" s="56"/>
      <c r="L126" s="10"/>
      <c r="M126" s="56"/>
      <c r="N126" s="56"/>
      <c r="O126" s="56"/>
      <c r="P126" s="56"/>
      <c r="Q126" s="56"/>
      <c r="R126" s="56"/>
      <c r="S126" s="56"/>
      <c r="T126" s="56"/>
    </row>
    <row r="127" spans="1:20">
      <c r="A127" s="49"/>
      <c r="B127" s="13"/>
      <c r="C127" s="10"/>
      <c r="D127" s="56"/>
      <c r="E127" s="56"/>
      <c r="F127" s="56"/>
      <c r="G127" s="56"/>
      <c r="H127" s="56"/>
      <c r="I127" s="56"/>
      <c r="J127" s="56"/>
      <c r="K127" s="56"/>
      <c r="L127" s="10"/>
      <c r="M127" s="56"/>
      <c r="N127" s="56"/>
      <c r="O127" s="56"/>
      <c r="P127" s="56"/>
      <c r="Q127" s="56"/>
      <c r="R127" s="56"/>
      <c r="S127" s="56"/>
      <c r="T127" s="56"/>
    </row>
    <row r="128" spans="1:20">
      <c r="A128" s="49"/>
      <c r="B128" s="13"/>
      <c r="C128" s="10"/>
      <c r="D128" s="56"/>
      <c r="E128" s="56"/>
      <c r="F128" s="56"/>
      <c r="G128" s="56"/>
      <c r="H128" s="56"/>
      <c r="I128" s="56"/>
      <c r="J128" s="56"/>
      <c r="K128" s="56"/>
      <c r="L128" s="10"/>
      <c r="M128" s="56"/>
      <c r="N128" s="56"/>
      <c r="O128" s="56"/>
      <c r="P128" s="56"/>
      <c r="Q128" s="56"/>
      <c r="R128" s="56"/>
      <c r="S128" s="56"/>
      <c r="T128" s="56"/>
    </row>
    <row r="129" spans="1:20">
      <c r="A129" s="49"/>
      <c r="B129" s="13"/>
      <c r="C129" s="10"/>
      <c r="D129" s="56"/>
      <c r="E129" s="56"/>
      <c r="F129" s="56"/>
      <c r="G129" s="56"/>
      <c r="H129" s="56"/>
      <c r="I129" s="56"/>
      <c r="J129" s="56"/>
      <c r="K129" s="56"/>
      <c r="L129" s="10"/>
      <c r="M129" s="56"/>
      <c r="N129" s="56"/>
      <c r="O129" s="56"/>
      <c r="P129" s="56"/>
      <c r="Q129" s="56"/>
      <c r="R129" s="56"/>
      <c r="S129" s="56"/>
      <c r="T129" s="56"/>
    </row>
    <row r="130" spans="1:20">
      <c r="A130" s="49"/>
      <c r="B130" s="13"/>
      <c r="C130" s="10"/>
      <c r="D130" s="56"/>
      <c r="E130" s="56"/>
      <c r="F130" s="56"/>
      <c r="G130" s="56"/>
      <c r="H130" s="56"/>
      <c r="I130" s="56"/>
      <c r="J130" s="56"/>
      <c r="K130" s="56"/>
      <c r="L130" s="10"/>
      <c r="M130" s="56"/>
      <c r="N130" s="56"/>
      <c r="O130" s="56"/>
      <c r="P130" s="56"/>
      <c r="Q130" s="56"/>
      <c r="R130" s="56"/>
      <c r="S130" s="56"/>
      <c r="T130" s="56"/>
    </row>
    <row r="131" spans="1:20">
      <c r="A131" s="49"/>
      <c r="B131" s="13"/>
      <c r="C131" s="10"/>
      <c r="D131" s="56"/>
      <c r="E131" s="56"/>
      <c r="F131" s="56"/>
      <c r="G131" s="56"/>
      <c r="H131" s="56"/>
      <c r="I131" s="56"/>
      <c r="J131" s="56"/>
      <c r="K131" s="56"/>
      <c r="L131" s="10"/>
      <c r="M131" s="56"/>
      <c r="N131" s="56"/>
      <c r="O131" s="56"/>
      <c r="P131" s="56"/>
      <c r="Q131" s="56"/>
      <c r="R131" s="56"/>
      <c r="S131" s="56"/>
      <c r="T131" s="56"/>
    </row>
    <row r="132" spans="1:20">
      <c r="A132" s="49"/>
      <c r="B132" s="13"/>
      <c r="C132" s="10"/>
      <c r="D132" s="56"/>
      <c r="E132" s="56"/>
      <c r="F132" s="56"/>
      <c r="G132" s="56"/>
      <c r="H132" s="56"/>
      <c r="I132" s="56"/>
      <c r="J132" s="56"/>
      <c r="K132" s="56"/>
      <c r="L132" s="10"/>
      <c r="M132" s="56"/>
      <c r="N132" s="56"/>
      <c r="O132" s="56"/>
      <c r="P132" s="56"/>
      <c r="Q132" s="56"/>
      <c r="R132" s="56"/>
      <c r="S132" s="56"/>
      <c r="T132" s="56"/>
    </row>
    <row r="133" spans="1:20">
      <c r="A133" s="49"/>
      <c r="B133" s="13"/>
      <c r="C133" s="10"/>
      <c r="D133" s="56"/>
      <c r="E133" s="56"/>
      <c r="F133" s="56"/>
      <c r="G133" s="56"/>
      <c r="H133" s="56"/>
      <c r="I133" s="56"/>
      <c r="J133" s="56"/>
      <c r="K133" s="56"/>
      <c r="L133" s="10"/>
      <c r="M133" s="56"/>
      <c r="N133" s="56"/>
      <c r="O133" s="56"/>
      <c r="P133" s="56"/>
      <c r="Q133" s="56"/>
      <c r="R133" s="56"/>
      <c r="S133" s="56"/>
      <c r="T133" s="56"/>
    </row>
    <row r="134" spans="1:20">
      <c r="A134" s="49"/>
      <c r="B134" s="13"/>
      <c r="C134" s="10"/>
      <c r="D134" s="56"/>
      <c r="E134" s="56"/>
      <c r="F134" s="56"/>
      <c r="G134" s="56"/>
      <c r="H134" s="56"/>
      <c r="I134" s="56"/>
      <c r="J134" s="56"/>
      <c r="K134" s="56"/>
      <c r="L134" s="10"/>
      <c r="M134" s="56"/>
      <c r="N134" s="56"/>
      <c r="O134" s="56"/>
      <c r="P134" s="56"/>
      <c r="Q134" s="56"/>
      <c r="R134" s="56"/>
      <c r="S134" s="56"/>
      <c r="T134" s="56"/>
    </row>
    <row r="135" spans="1:20">
      <c r="A135" s="49"/>
      <c r="B135" s="13"/>
      <c r="C135" s="10"/>
      <c r="D135" s="56"/>
      <c r="E135" s="56"/>
      <c r="F135" s="56"/>
      <c r="G135" s="56"/>
      <c r="H135" s="56"/>
      <c r="I135" s="56"/>
      <c r="J135" s="56"/>
      <c r="K135" s="56"/>
      <c r="L135" s="10"/>
      <c r="M135" s="56"/>
      <c r="N135" s="56"/>
      <c r="O135" s="56"/>
      <c r="P135" s="56"/>
      <c r="Q135" s="56"/>
      <c r="R135" s="56"/>
      <c r="S135" s="56"/>
      <c r="T135" s="56"/>
    </row>
    <row r="136" spans="1:20">
      <c r="A136" s="49"/>
      <c r="B136" s="13"/>
      <c r="C136" s="10"/>
      <c r="D136" s="56"/>
      <c r="E136" s="56"/>
      <c r="F136" s="56"/>
      <c r="G136" s="56"/>
      <c r="H136" s="56"/>
      <c r="I136" s="56"/>
      <c r="J136" s="56"/>
      <c r="K136" s="56"/>
      <c r="L136" s="10"/>
      <c r="M136" s="56"/>
      <c r="N136" s="56"/>
      <c r="O136" s="56"/>
      <c r="P136" s="56"/>
      <c r="Q136" s="56"/>
      <c r="R136" s="56"/>
      <c r="S136" s="56"/>
      <c r="T136" s="56"/>
    </row>
    <row r="137" spans="1:20">
      <c r="A137" s="49"/>
      <c r="B137" s="13"/>
      <c r="C137" s="10"/>
      <c r="D137" s="56"/>
      <c r="E137" s="56"/>
      <c r="F137" s="56"/>
      <c r="G137" s="56"/>
      <c r="H137" s="56"/>
      <c r="I137" s="56"/>
      <c r="J137" s="56"/>
      <c r="K137" s="56"/>
      <c r="L137" s="10"/>
      <c r="M137" s="56"/>
      <c r="N137" s="56"/>
      <c r="O137" s="56"/>
      <c r="P137" s="56"/>
      <c r="Q137" s="56"/>
      <c r="R137" s="56"/>
      <c r="S137" s="56"/>
      <c r="T137" s="56"/>
    </row>
    <row r="138" spans="1:20">
      <c r="A138" s="49"/>
      <c r="B138" s="13"/>
      <c r="C138" s="10"/>
      <c r="D138" s="56"/>
      <c r="E138" s="56"/>
      <c r="F138" s="56"/>
      <c r="G138" s="56"/>
      <c r="H138" s="56"/>
      <c r="I138" s="56"/>
      <c r="J138" s="56"/>
      <c r="K138" s="56"/>
      <c r="L138" s="10"/>
      <c r="M138" s="56"/>
      <c r="N138" s="56"/>
      <c r="O138" s="56"/>
      <c r="P138" s="56"/>
      <c r="Q138" s="56"/>
      <c r="R138" s="56"/>
      <c r="S138" s="56"/>
      <c r="T138" s="56"/>
    </row>
    <row r="139" spans="1:20">
      <c r="A139" s="49"/>
      <c r="B139" s="13"/>
      <c r="C139" s="10"/>
      <c r="D139" s="56"/>
      <c r="E139" s="56"/>
      <c r="F139" s="56"/>
      <c r="G139" s="56"/>
      <c r="H139" s="56"/>
      <c r="I139" s="56"/>
      <c r="J139" s="56"/>
      <c r="K139" s="56"/>
      <c r="L139" s="10"/>
      <c r="M139" s="56"/>
      <c r="N139" s="56"/>
      <c r="O139" s="56"/>
      <c r="P139" s="56"/>
      <c r="Q139" s="56"/>
      <c r="R139" s="56"/>
      <c r="S139" s="56"/>
      <c r="T139" s="56"/>
    </row>
    <row r="140" spans="1:20">
      <c r="A140" s="49"/>
      <c r="B140" s="13"/>
      <c r="C140" s="10"/>
      <c r="D140" s="56"/>
      <c r="E140" s="56"/>
      <c r="F140" s="56"/>
      <c r="G140" s="56"/>
      <c r="H140" s="56"/>
      <c r="I140" s="56"/>
      <c r="J140" s="56"/>
      <c r="K140" s="56"/>
      <c r="L140" s="10"/>
      <c r="M140" s="56"/>
      <c r="N140" s="56"/>
      <c r="O140" s="56"/>
      <c r="P140" s="56"/>
      <c r="Q140" s="56"/>
      <c r="R140" s="56"/>
      <c r="S140" s="56"/>
      <c r="T140" s="56"/>
    </row>
    <row r="141" spans="1:20">
      <c r="A141" s="49"/>
      <c r="B141" s="13"/>
      <c r="C141" s="10"/>
      <c r="D141" s="56"/>
      <c r="E141" s="56"/>
      <c r="F141" s="56"/>
      <c r="G141" s="56"/>
      <c r="H141" s="56"/>
      <c r="I141" s="56"/>
      <c r="J141" s="56"/>
      <c r="K141" s="56"/>
      <c r="L141" s="10"/>
      <c r="M141" s="56"/>
      <c r="N141" s="56"/>
      <c r="O141" s="56"/>
      <c r="P141" s="56"/>
      <c r="Q141" s="56"/>
      <c r="R141" s="56"/>
      <c r="S141" s="56"/>
      <c r="T141" s="56"/>
    </row>
    <row r="142" spans="1:20">
      <c r="A142" s="49"/>
      <c r="B142" s="13"/>
      <c r="C142" s="10"/>
      <c r="D142" s="56"/>
      <c r="E142" s="56"/>
      <c r="F142" s="56"/>
      <c r="G142" s="56"/>
      <c r="H142" s="56"/>
      <c r="I142" s="56"/>
      <c r="J142" s="56"/>
      <c r="K142" s="56"/>
      <c r="L142" s="10"/>
      <c r="M142" s="56"/>
      <c r="N142" s="56"/>
      <c r="O142" s="56"/>
      <c r="P142" s="56"/>
      <c r="Q142" s="56"/>
      <c r="R142" s="56"/>
      <c r="S142" s="56"/>
      <c r="T142" s="56"/>
    </row>
    <row r="143" spans="1:20">
      <c r="A143" s="49"/>
      <c r="B143" s="13"/>
      <c r="C143" s="10"/>
      <c r="D143" s="56"/>
      <c r="E143" s="56"/>
      <c r="F143" s="56"/>
      <c r="G143" s="56"/>
      <c r="H143" s="56"/>
      <c r="I143" s="56"/>
      <c r="J143" s="56"/>
      <c r="K143" s="56"/>
      <c r="L143" s="10"/>
      <c r="M143" s="56"/>
      <c r="N143" s="56"/>
      <c r="O143" s="56"/>
      <c r="P143" s="56"/>
      <c r="Q143" s="56"/>
      <c r="R143" s="56"/>
      <c r="S143" s="56"/>
      <c r="T143" s="56"/>
    </row>
    <row r="144" spans="1:20">
      <c r="A144" s="49"/>
      <c r="B144" s="13"/>
      <c r="C144" s="10"/>
      <c r="D144" s="56"/>
      <c r="E144" s="56"/>
      <c r="F144" s="56"/>
      <c r="G144" s="56"/>
      <c r="H144" s="56"/>
      <c r="I144" s="56"/>
      <c r="J144" s="56"/>
      <c r="K144" s="56"/>
      <c r="L144" s="10"/>
      <c r="M144" s="56"/>
      <c r="N144" s="56"/>
      <c r="O144" s="56"/>
      <c r="P144" s="56"/>
      <c r="Q144" s="56"/>
      <c r="R144" s="56"/>
      <c r="S144" s="56"/>
      <c r="T144" s="56"/>
    </row>
    <row r="145" spans="1:20">
      <c r="A145" s="49"/>
      <c r="B145" s="13"/>
      <c r="C145" s="10"/>
      <c r="D145" s="56"/>
      <c r="E145" s="56"/>
      <c r="F145" s="56"/>
      <c r="G145" s="56"/>
      <c r="H145" s="56"/>
      <c r="I145" s="56"/>
      <c r="J145" s="56"/>
      <c r="K145" s="56"/>
      <c r="L145" s="10"/>
      <c r="M145" s="56"/>
      <c r="N145" s="56"/>
      <c r="O145" s="56"/>
      <c r="P145" s="56"/>
      <c r="Q145" s="56"/>
      <c r="R145" s="56"/>
      <c r="S145" s="56"/>
      <c r="T145" s="56"/>
    </row>
    <row r="146" spans="1:20">
      <c r="A146" s="49"/>
      <c r="B146" s="13"/>
      <c r="C146" s="10"/>
      <c r="D146" s="56"/>
      <c r="E146" s="56"/>
      <c r="F146" s="56"/>
      <c r="G146" s="56"/>
      <c r="H146" s="56"/>
      <c r="I146" s="56"/>
      <c r="J146" s="56"/>
      <c r="K146" s="56"/>
      <c r="L146" s="10"/>
      <c r="M146" s="56"/>
      <c r="N146" s="56"/>
      <c r="O146" s="56"/>
      <c r="P146" s="56"/>
      <c r="Q146" s="56"/>
      <c r="R146" s="56"/>
      <c r="S146" s="56"/>
      <c r="T146" s="56"/>
    </row>
    <row r="147" spans="1:20">
      <c r="A147" s="49"/>
      <c r="B147" s="13"/>
      <c r="C147" s="10"/>
      <c r="D147" s="56"/>
      <c r="E147" s="56"/>
      <c r="F147" s="56"/>
      <c r="G147" s="56"/>
      <c r="H147" s="56"/>
      <c r="I147" s="56"/>
      <c r="J147" s="56"/>
      <c r="K147" s="56"/>
      <c r="L147" s="10"/>
      <c r="M147" s="56"/>
      <c r="N147" s="56"/>
      <c r="O147" s="56"/>
      <c r="P147" s="56"/>
      <c r="Q147" s="56"/>
      <c r="R147" s="56"/>
      <c r="S147" s="56"/>
      <c r="T147" s="56"/>
    </row>
    <row r="148" spans="1:20">
      <c r="A148" s="49"/>
      <c r="B148" s="13"/>
      <c r="C148" s="10"/>
      <c r="D148" s="56"/>
      <c r="E148" s="56"/>
      <c r="F148" s="56"/>
      <c r="G148" s="56"/>
      <c r="H148" s="56"/>
      <c r="I148" s="56"/>
      <c r="J148" s="56"/>
      <c r="K148" s="56"/>
      <c r="L148" s="10"/>
      <c r="M148" s="56"/>
      <c r="N148" s="56"/>
      <c r="O148" s="56"/>
      <c r="P148" s="56"/>
      <c r="Q148" s="56"/>
      <c r="R148" s="56"/>
      <c r="S148" s="56"/>
      <c r="T148" s="56"/>
    </row>
    <row r="149" spans="1:20">
      <c r="A149" s="49"/>
      <c r="B149" s="13"/>
      <c r="C149" s="10"/>
      <c r="D149" s="56"/>
      <c r="E149" s="56"/>
      <c r="F149" s="56"/>
      <c r="G149" s="56"/>
      <c r="H149" s="56"/>
      <c r="I149" s="56"/>
      <c r="J149" s="56"/>
      <c r="K149" s="56"/>
      <c r="L149" s="10"/>
      <c r="M149" s="56"/>
      <c r="N149" s="56"/>
      <c r="O149" s="56"/>
      <c r="P149" s="56"/>
      <c r="Q149" s="56"/>
      <c r="R149" s="56"/>
      <c r="S149" s="56"/>
      <c r="T149" s="56"/>
    </row>
    <row r="150" spans="1:20">
      <c r="A150" s="49"/>
      <c r="B150" s="13"/>
      <c r="C150" s="10"/>
      <c r="D150" s="56"/>
      <c r="E150" s="56"/>
      <c r="F150" s="56"/>
      <c r="G150" s="56"/>
      <c r="H150" s="56"/>
      <c r="I150" s="56"/>
      <c r="J150" s="56"/>
      <c r="K150" s="56"/>
      <c r="L150" s="10"/>
      <c r="M150" s="56"/>
      <c r="N150" s="56"/>
      <c r="O150" s="56"/>
      <c r="P150" s="56"/>
      <c r="Q150" s="56"/>
      <c r="R150" s="56"/>
      <c r="S150" s="56"/>
      <c r="T150" s="56"/>
    </row>
    <row r="151" spans="1:20">
      <c r="A151" s="49"/>
      <c r="B151" s="13"/>
      <c r="C151" s="10"/>
      <c r="D151" s="56"/>
      <c r="E151" s="56"/>
      <c r="F151" s="56"/>
      <c r="G151" s="56"/>
      <c r="H151" s="56"/>
      <c r="I151" s="56"/>
      <c r="J151" s="56"/>
      <c r="K151" s="56"/>
      <c r="L151" s="10"/>
      <c r="M151" s="56"/>
      <c r="N151" s="56"/>
      <c r="O151" s="56"/>
      <c r="P151" s="56"/>
      <c r="Q151" s="56"/>
      <c r="R151" s="56"/>
      <c r="S151" s="56"/>
      <c r="T151" s="56"/>
    </row>
    <row r="152" spans="1:20">
      <c r="A152" s="49"/>
      <c r="B152" s="13"/>
      <c r="C152" s="10"/>
      <c r="D152" s="56"/>
      <c r="E152" s="56"/>
      <c r="F152" s="56"/>
      <c r="G152" s="56"/>
      <c r="H152" s="56"/>
      <c r="I152" s="56"/>
      <c r="J152" s="56"/>
      <c r="K152" s="56"/>
      <c r="L152" s="10"/>
      <c r="M152" s="56"/>
      <c r="N152" s="56"/>
      <c r="O152" s="56"/>
      <c r="P152" s="56"/>
      <c r="Q152" s="56"/>
      <c r="R152" s="56"/>
      <c r="S152" s="56"/>
      <c r="T152" s="56"/>
    </row>
    <row r="153" spans="1:20">
      <c r="A153" s="49"/>
      <c r="B153" s="13"/>
      <c r="C153" s="10"/>
      <c r="D153" s="56"/>
      <c r="E153" s="56"/>
      <c r="F153" s="56"/>
      <c r="G153" s="56"/>
      <c r="H153" s="56"/>
      <c r="I153" s="56"/>
      <c r="J153" s="56"/>
      <c r="K153" s="56"/>
      <c r="L153" s="10"/>
      <c r="M153" s="56"/>
      <c r="N153" s="56"/>
      <c r="O153" s="56"/>
      <c r="P153" s="56"/>
      <c r="Q153" s="56"/>
      <c r="R153" s="56"/>
      <c r="S153" s="56"/>
      <c r="T153" s="56"/>
    </row>
    <row r="154" spans="1:20">
      <c r="A154" s="49"/>
      <c r="B154" s="13"/>
      <c r="C154" s="10"/>
      <c r="D154" s="56"/>
      <c r="E154" s="56"/>
      <c r="F154" s="56"/>
      <c r="G154" s="56"/>
      <c r="H154" s="56"/>
      <c r="I154" s="56"/>
      <c r="J154" s="56"/>
      <c r="K154" s="56"/>
      <c r="L154" s="10"/>
      <c r="M154" s="56"/>
      <c r="N154" s="56"/>
      <c r="O154" s="56"/>
      <c r="P154" s="56"/>
      <c r="Q154" s="56"/>
      <c r="R154" s="56"/>
      <c r="S154" s="56"/>
      <c r="T154" s="56"/>
    </row>
    <row r="155" spans="1:20">
      <c r="A155" s="49"/>
      <c r="B155" s="13"/>
      <c r="C155" s="10"/>
      <c r="D155" s="56"/>
      <c r="E155" s="56"/>
      <c r="F155" s="56"/>
      <c r="G155" s="56"/>
      <c r="H155" s="56"/>
      <c r="I155" s="56"/>
      <c r="J155" s="56"/>
      <c r="K155" s="56"/>
      <c r="L155" s="10"/>
      <c r="M155" s="56"/>
      <c r="N155" s="56"/>
      <c r="O155" s="56"/>
      <c r="P155" s="56"/>
      <c r="Q155" s="56"/>
      <c r="R155" s="56"/>
      <c r="S155" s="56"/>
      <c r="T155" s="56"/>
    </row>
    <row r="156" spans="1:20">
      <c r="A156" s="49"/>
      <c r="B156" s="13"/>
      <c r="C156" s="10"/>
      <c r="D156" s="56"/>
      <c r="E156" s="56"/>
      <c r="F156" s="56"/>
      <c r="G156" s="56"/>
      <c r="H156" s="56"/>
      <c r="I156" s="56"/>
      <c r="J156" s="56"/>
      <c r="K156" s="56"/>
      <c r="L156" s="10"/>
      <c r="M156" s="56"/>
      <c r="N156" s="56"/>
      <c r="O156" s="56"/>
      <c r="P156" s="56"/>
      <c r="Q156" s="56"/>
      <c r="R156" s="56"/>
      <c r="S156" s="56"/>
      <c r="T156" s="56"/>
    </row>
    <row r="157" spans="1:20">
      <c r="A157" s="49"/>
      <c r="B157" s="13"/>
      <c r="C157" s="10"/>
      <c r="D157" s="56"/>
      <c r="E157" s="56"/>
      <c r="F157" s="56"/>
      <c r="G157" s="56"/>
      <c r="H157" s="56"/>
      <c r="I157" s="56"/>
      <c r="J157" s="56"/>
      <c r="K157" s="56"/>
      <c r="L157" s="10"/>
      <c r="M157" s="56"/>
      <c r="N157" s="56"/>
      <c r="O157" s="56"/>
      <c r="P157" s="56"/>
      <c r="Q157" s="56"/>
      <c r="R157" s="56"/>
      <c r="S157" s="56"/>
      <c r="T157" s="56"/>
    </row>
    <row r="158" spans="1:20">
      <c r="A158" s="49"/>
      <c r="B158" s="13"/>
      <c r="C158" s="10"/>
      <c r="D158" s="56"/>
      <c r="E158" s="56"/>
      <c r="F158" s="56"/>
      <c r="G158" s="56"/>
      <c r="H158" s="56"/>
      <c r="I158" s="56"/>
      <c r="J158" s="56"/>
      <c r="K158" s="56"/>
      <c r="L158" s="10"/>
      <c r="M158" s="56"/>
      <c r="N158" s="56"/>
      <c r="O158" s="56"/>
      <c r="P158" s="56"/>
      <c r="Q158" s="56"/>
      <c r="R158" s="56"/>
      <c r="S158" s="56"/>
      <c r="T158" s="56"/>
    </row>
    <row r="159" spans="1:20">
      <c r="A159" s="49"/>
      <c r="B159" s="13"/>
      <c r="C159" s="10"/>
      <c r="D159" s="56"/>
      <c r="E159" s="56"/>
      <c r="F159" s="56"/>
      <c r="G159" s="56"/>
      <c r="H159" s="56"/>
      <c r="I159" s="56"/>
      <c r="J159" s="56"/>
      <c r="K159" s="56"/>
      <c r="L159" s="10"/>
      <c r="M159" s="56"/>
      <c r="N159" s="56"/>
      <c r="O159" s="56"/>
      <c r="P159" s="56"/>
      <c r="Q159" s="56"/>
      <c r="R159" s="56"/>
      <c r="S159" s="56"/>
      <c r="T159" s="56"/>
    </row>
    <row r="160" spans="1:20">
      <c r="A160" s="49"/>
      <c r="B160" s="13"/>
      <c r="C160" s="10"/>
      <c r="D160" s="56"/>
      <c r="E160" s="56"/>
      <c r="F160" s="56"/>
      <c r="G160" s="56"/>
      <c r="H160" s="56"/>
      <c r="I160" s="56"/>
      <c r="J160" s="56"/>
      <c r="K160" s="56"/>
      <c r="L160" s="10"/>
      <c r="M160" s="56"/>
      <c r="N160" s="56"/>
      <c r="O160" s="56"/>
      <c r="P160" s="56"/>
      <c r="Q160" s="56"/>
      <c r="R160" s="56"/>
      <c r="S160" s="56"/>
      <c r="T160" s="56"/>
    </row>
    <row r="161" spans="1:20">
      <c r="A161" s="49"/>
      <c r="B161" s="13"/>
      <c r="C161" s="10"/>
      <c r="D161" s="56"/>
      <c r="E161" s="56"/>
      <c r="F161" s="56"/>
      <c r="G161" s="56"/>
      <c r="H161" s="56"/>
      <c r="I161" s="56"/>
      <c r="J161" s="56"/>
      <c r="K161" s="56"/>
      <c r="L161" s="10"/>
      <c r="M161" s="56"/>
      <c r="N161" s="56"/>
      <c r="O161" s="56"/>
      <c r="P161" s="56"/>
      <c r="Q161" s="56"/>
      <c r="R161" s="56"/>
      <c r="S161" s="56"/>
      <c r="T161" s="56"/>
    </row>
    <row r="162" spans="1:20">
      <c r="A162" s="49"/>
      <c r="B162" s="13"/>
      <c r="C162" s="10"/>
      <c r="D162" s="56"/>
      <c r="E162" s="56"/>
      <c r="F162" s="56"/>
      <c r="G162" s="56"/>
      <c r="H162" s="56"/>
      <c r="I162" s="56"/>
      <c r="J162" s="56"/>
      <c r="K162" s="56"/>
      <c r="L162" s="10"/>
      <c r="M162" s="56"/>
      <c r="N162" s="56"/>
      <c r="O162" s="56"/>
      <c r="P162" s="56"/>
      <c r="Q162" s="56"/>
      <c r="R162" s="56"/>
      <c r="S162" s="56"/>
      <c r="T162" s="56"/>
    </row>
    <row r="163" spans="1:20">
      <c r="A163" s="49"/>
      <c r="B163" s="13"/>
      <c r="C163" s="10"/>
      <c r="D163" s="56"/>
      <c r="E163" s="56"/>
      <c r="F163" s="56"/>
      <c r="G163" s="56"/>
      <c r="H163" s="56"/>
      <c r="I163" s="56"/>
      <c r="J163" s="56"/>
      <c r="K163" s="56"/>
      <c r="L163" s="10"/>
      <c r="M163" s="56"/>
      <c r="N163" s="56"/>
      <c r="O163" s="56"/>
      <c r="P163" s="56"/>
      <c r="Q163" s="56"/>
      <c r="R163" s="56"/>
      <c r="S163" s="56"/>
      <c r="T163" s="56"/>
    </row>
    <row r="164" spans="1:20">
      <c r="A164" s="49"/>
      <c r="B164" s="13"/>
      <c r="C164" s="10"/>
      <c r="D164" s="56"/>
      <c r="E164" s="56"/>
      <c r="F164" s="56"/>
      <c r="G164" s="56"/>
      <c r="H164" s="56"/>
      <c r="I164" s="56"/>
      <c r="J164" s="56"/>
      <c r="K164" s="56"/>
      <c r="L164" s="10"/>
      <c r="M164" s="56"/>
      <c r="N164" s="56"/>
      <c r="O164" s="56"/>
      <c r="P164" s="56"/>
      <c r="Q164" s="56"/>
      <c r="R164" s="56"/>
      <c r="S164" s="56"/>
      <c r="T164" s="56"/>
    </row>
    <row r="165" spans="1:20">
      <c r="A165" s="49"/>
      <c r="B165" s="13"/>
      <c r="C165" s="10"/>
      <c r="D165" s="56"/>
      <c r="E165" s="56"/>
      <c r="F165" s="56"/>
      <c r="G165" s="56"/>
      <c r="H165" s="56"/>
      <c r="I165" s="56"/>
      <c r="J165" s="56"/>
      <c r="K165" s="56"/>
      <c r="L165" s="10"/>
      <c r="M165" s="56"/>
      <c r="N165" s="56"/>
      <c r="O165" s="56"/>
      <c r="P165" s="56"/>
      <c r="Q165" s="56"/>
      <c r="R165" s="56"/>
      <c r="S165" s="56"/>
      <c r="T165" s="56"/>
    </row>
    <row r="166" spans="1:20">
      <c r="A166" s="49"/>
      <c r="B166" s="13"/>
      <c r="C166" s="10"/>
      <c r="D166" s="56"/>
      <c r="E166" s="56"/>
      <c r="F166" s="56"/>
      <c r="G166" s="56"/>
      <c r="H166" s="56"/>
      <c r="I166" s="56"/>
      <c r="J166" s="56"/>
      <c r="K166" s="56"/>
      <c r="L166" s="10"/>
      <c r="M166" s="56"/>
      <c r="N166" s="56"/>
      <c r="O166" s="56"/>
      <c r="P166" s="56"/>
      <c r="Q166" s="56"/>
      <c r="R166" s="56"/>
      <c r="S166" s="56"/>
      <c r="T166" s="56"/>
    </row>
    <row r="167" spans="1:20">
      <c r="A167" s="49"/>
      <c r="B167" s="13"/>
      <c r="C167" s="10"/>
      <c r="D167" s="56"/>
      <c r="E167" s="56"/>
      <c r="F167" s="56"/>
      <c r="G167" s="56"/>
      <c r="H167" s="56"/>
      <c r="I167" s="56"/>
      <c r="J167" s="56"/>
      <c r="K167" s="56"/>
      <c r="L167" s="10"/>
      <c r="M167" s="56"/>
      <c r="N167" s="56"/>
      <c r="O167" s="56"/>
      <c r="P167" s="56"/>
      <c r="Q167" s="56"/>
      <c r="R167" s="56"/>
      <c r="S167" s="56"/>
      <c r="T167" s="56"/>
    </row>
    <row r="168" spans="1:20">
      <c r="A168" s="49"/>
      <c r="B168" s="13"/>
      <c r="C168" s="10"/>
      <c r="D168" s="56"/>
      <c r="E168" s="56"/>
      <c r="F168" s="56"/>
      <c r="G168" s="56"/>
      <c r="H168" s="56"/>
      <c r="I168" s="56"/>
      <c r="J168" s="56"/>
      <c r="K168" s="56"/>
      <c r="L168" s="10"/>
      <c r="M168" s="56"/>
      <c r="N168" s="56"/>
      <c r="O168" s="56"/>
      <c r="P168" s="56"/>
      <c r="Q168" s="56"/>
      <c r="R168" s="56"/>
      <c r="S168" s="56"/>
      <c r="T168" s="56"/>
    </row>
    <row r="169" spans="1:20">
      <c r="A169" s="49"/>
      <c r="B169" s="13"/>
      <c r="C169" s="10"/>
      <c r="D169" s="56"/>
      <c r="E169" s="56"/>
      <c r="F169" s="56"/>
      <c r="G169" s="56"/>
      <c r="H169" s="56"/>
      <c r="I169" s="56"/>
      <c r="J169" s="56"/>
      <c r="K169" s="56"/>
      <c r="L169" s="10"/>
      <c r="M169" s="56"/>
      <c r="N169" s="56"/>
      <c r="O169" s="56"/>
      <c r="P169" s="56"/>
      <c r="Q169" s="56"/>
      <c r="R169" s="56"/>
      <c r="S169" s="56"/>
      <c r="T169" s="56"/>
    </row>
    <row r="170" spans="1:20">
      <c r="A170" s="49"/>
      <c r="B170" s="13"/>
      <c r="C170" s="10"/>
      <c r="D170" s="56"/>
      <c r="E170" s="56"/>
      <c r="F170" s="56"/>
      <c r="G170" s="56"/>
      <c r="H170" s="56"/>
      <c r="I170" s="56"/>
      <c r="J170" s="56"/>
      <c r="K170" s="56"/>
      <c r="L170" s="10"/>
      <c r="M170" s="56"/>
      <c r="N170" s="56"/>
      <c r="O170" s="56"/>
      <c r="P170" s="56"/>
      <c r="Q170" s="56"/>
      <c r="R170" s="56"/>
      <c r="S170" s="56"/>
      <c r="T170" s="56"/>
    </row>
    <row r="171" spans="1:20">
      <c r="A171" s="49"/>
      <c r="B171" s="13"/>
      <c r="C171" s="10"/>
      <c r="D171" s="56"/>
      <c r="E171" s="56"/>
      <c r="F171" s="56"/>
      <c r="G171" s="56"/>
      <c r="H171" s="56"/>
      <c r="I171" s="56"/>
      <c r="J171" s="56"/>
      <c r="K171" s="56"/>
      <c r="L171" s="10"/>
      <c r="M171" s="56"/>
      <c r="N171" s="56"/>
      <c r="O171" s="56"/>
      <c r="P171" s="56"/>
      <c r="Q171" s="56"/>
      <c r="R171" s="56"/>
      <c r="S171" s="56"/>
      <c r="T171" s="56"/>
    </row>
    <row r="172" spans="1:20">
      <c r="A172" s="49"/>
      <c r="B172" s="13"/>
      <c r="C172" s="10"/>
      <c r="D172" s="56"/>
      <c r="E172" s="56"/>
      <c r="F172" s="56"/>
      <c r="G172" s="56"/>
      <c r="H172" s="56"/>
      <c r="I172" s="56"/>
      <c r="J172" s="56"/>
      <c r="K172" s="56"/>
      <c r="L172" s="10"/>
      <c r="M172" s="56"/>
      <c r="N172" s="56"/>
      <c r="O172" s="56"/>
      <c r="P172" s="56"/>
      <c r="Q172" s="56"/>
      <c r="R172" s="56"/>
      <c r="S172" s="56"/>
      <c r="T172" s="56"/>
    </row>
    <row r="173" spans="1:20">
      <c r="A173" s="49"/>
      <c r="B173" s="13"/>
      <c r="C173" s="10"/>
      <c r="D173" s="56"/>
      <c r="E173" s="56"/>
      <c r="F173" s="56"/>
      <c r="G173" s="56"/>
      <c r="H173" s="56"/>
      <c r="I173" s="56"/>
      <c r="J173" s="56"/>
      <c r="K173" s="56"/>
      <c r="L173" s="10"/>
      <c r="M173" s="56"/>
      <c r="N173" s="56"/>
      <c r="O173" s="56"/>
      <c r="P173" s="56"/>
      <c r="Q173" s="56"/>
      <c r="R173" s="56"/>
      <c r="S173" s="56"/>
      <c r="T173" s="56"/>
    </row>
    <row r="174" spans="1:20">
      <c r="A174" s="49"/>
      <c r="B174" s="13"/>
      <c r="C174" s="10"/>
      <c r="D174" s="56"/>
      <c r="E174" s="56"/>
      <c r="F174" s="56"/>
      <c r="G174" s="56"/>
      <c r="H174" s="56"/>
      <c r="I174" s="56"/>
      <c r="J174" s="56"/>
      <c r="K174" s="56"/>
      <c r="L174" s="10"/>
      <c r="M174" s="56"/>
      <c r="N174" s="56"/>
      <c r="O174" s="56"/>
      <c r="P174" s="56"/>
      <c r="Q174" s="56"/>
      <c r="R174" s="56"/>
      <c r="S174" s="56"/>
      <c r="T174" s="56"/>
    </row>
    <row r="175" spans="1:20">
      <c r="A175" s="49"/>
      <c r="B175" s="13"/>
      <c r="C175" s="10"/>
      <c r="D175" s="56"/>
      <c r="E175" s="56"/>
      <c r="F175" s="56"/>
      <c r="G175" s="56"/>
      <c r="H175" s="56"/>
      <c r="I175" s="56"/>
      <c r="J175" s="56"/>
      <c r="K175" s="56"/>
      <c r="L175" s="10"/>
      <c r="M175" s="56"/>
      <c r="N175" s="56"/>
      <c r="O175" s="56"/>
      <c r="P175" s="56"/>
      <c r="Q175" s="56"/>
      <c r="R175" s="56"/>
      <c r="S175" s="56"/>
      <c r="T175" s="56"/>
    </row>
    <row r="176" spans="1:20">
      <c r="A176" s="49"/>
      <c r="B176" s="13"/>
      <c r="C176" s="10"/>
      <c r="D176" s="56"/>
      <c r="E176" s="56"/>
      <c r="F176" s="56"/>
      <c r="G176" s="56"/>
      <c r="H176" s="56"/>
      <c r="I176" s="56"/>
      <c r="J176" s="56"/>
      <c r="K176" s="56"/>
      <c r="L176" s="10"/>
      <c r="M176" s="56"/>
      <c r="N176" s="56"/>
      <c r="O176" s="56"/>
      <c r="P176" s="56"/>
      <c r="Q176" s="56"/>
      <c r="R176" s="56"/>
      <c r="S176" s="56"/>
      <c r="T176" s="56"/>
    </row>
    <row r="177" spans="1:20">
      <c r="A177" s="49"/>
      <c r="B177" s="13"/>
      <c r="C177" s="10"/>
      <c r="D177" s="56"/>
      <c r="E177" s="56"/>
      <c r="F177" s="56"/>
      <c r="G177" s="56"/>
      <c r="H177" s="56"/>
      <c r="I177" s="56"/>
      <c r="J177" s="56"/>
      <c r="K177" s="56"/>
      <c r="L177" s="10"/>
      <c r="M177" s="56"/>
      <c r="N177" s="56"/>
      <c r="O177" s="56"/>
      <c r="P177" s="56"/>
      <c r="Q177" s="56"/>
      <c r="R177" s="56"/>
      <c r="S177" s="56"/>
      <c r="T177" s="56"/>
    </row>
    <row r="178" spans="1:20">
      <c r="A178" s="49"/>
      <c r="B178" s="13"/>
      <c r="C178" s="10"/>
      <c r="D178" s="56"/>
      <c r="E178" s="56"/>
      <c r="F178" s="56"/>
      <c r="G178" s="56"/>
      <c r="H178" s="56"/>
      <c r="I178" s="56"/>
      <c r="J178" s="56"/>
      <c r="K178" s="56"/>
      <c r="L178" s="10"/>
      <c r="M178" s="56"/>
      <c r="N178" s="56"/>
      <c r="O178" s="56"/>
      <c r="P178" s="56"/>
      <c r="Q178" s="56"/>
      <c r="R178" s="56"/>
      <c r="S178" s="56"/>
      <c r="T178" s="56"/>
    </row>
    <row r="179" spans="1:20">
      <c r="A179" s="49"/>
      <c r="B179" s="13"/>
      <c r="C179" s="10"/>
      <c r="D179" s="56"/>
      <c r="E179" s="56"/>
      <c r="F179" s="56"/>
      <c r="G179" s="56"/>
      <c r="H179" s="56"/>
      <c r="I179" s="56"/>
      <c r="J179" s="56"/>
      <c r="K179" s="56"/>
      <c r="L179" s="10"/>
      <c r="M179" s="56"/>
      <c r="N179" s="56"/>
      <c r="O179" s="56"/>
      <c r="P179" s="56"/>
      <c r="Q179" s="56"/>
      <c r="R179" s="56"/>
      <c r="S179" s="56"/>
      <c r="T179" s="56"/>
    </row>
    <row r="180" spans="1:20">
      <c r="A180" s="49"/>
      <c r="B180" s="13"/>
      <c r="C180" s="10"/>
      <c r="D180" s="56"/>
      <c r="E180" s="56"/>
      <c r="F180" s="56"/>
      <c r="G180" s="56"/>
      <c r="H180" s="56"/>
      <c r="I180" s="56"/>
      <c r="J180" s="56"/>
      <c r="K180" s="56"/>
      <c r="L180" s="10"/>
      <c r="M180" s="56"/>
      <c r="N180" s="56"/>
      <c r="O180" s="56"/>
      <c r="P180" s="56"/>
      <c r="Q180" s="56"/>
      <c r="R180" s="56"/>
      <c r="S180" s="56"/>
      <c r="T180" s="56"/>
    </row>
    <row r="181" spans="1:20">
      <c r="A181" s="49"/>
      <c r="B181" s="13"/>
      <c r="C181" s="10"/>
      <c r="D181" s="56"/>
      <c r="E181" s="56"/>
      <c r="F181" s="56"/>
      <c r="G181" s="56"/>
      <c r="H181" s="56"/>
      <c r="I181" s="56"/>
      <c r="J181" s="56"/>
      <c r="K181" s="56"/>
      <c r="L181" s="10"/>
      <c r="M181" s="56"/>
      <c r="N181" s="56"/>
      <c r="O181" s="56"/>
      <c r="P181" s="56"/>
      <c r="Q181" s="56"/>
      <c r="R181" s="56"/>
      <c r="S181" s="56"/>
      <c r="T181" s="56"/>
    </row>
    <row r="182" spans="1:20">
      <c r="A182" s="49"/>
      <c r="B182" s="13"/>
      <c r="C182" s="10"/>
      <c r="D182" s="56"/>
      <c r="E182" s="56"/>
      <c r="F182" s="56"/>
      <c r="G182" s="56"/>
      <c r="H182" s="56"/>
      <c r="I182" s="56"/>
      <c r="J182" s="56"/>
      <c r="K182" s="56"/>
      <c r="L182" s="10"/>
      <c r="M182" s="56"/>
      <c r="N182" s="56"/>
      <c r="O182" s="56"/>
      <c r="P182" s="56"/>
      <c r="Q182" s="56"/>
      <c r="R182" s="56"/>
      <c r="S182" s="56"/>
      <c r="T182" s="56"/>
    </row>
    <row r="183" spans="1:20">
      <c r="A183" s="49"/>
      <c r="B183" s="13"/>
      <c r="C183" s="10"/>
      <c r="D183" s="56"/>
      <c r="E183" s="56"/>
      <c r="F183" s="56"/>
      <c r="G183" s="56"/>
      <c r="H183" s="56"/>
      <c r="I183" s="56"/>
      <c r="J183" s="56"/>
      <c r="K183" s="56"/>
      <c r="L183" s="10"/>
      <c r="M183" s="56"/>
      <c r="N183" s="56"/>
      <c r="O183" s="56"/>
      <c r="P183" s="56"/>
      <c r="Q183" s="56"/>
      <c r="R183" s="56"/>
      <c r="S183" s="56"/>
      <c r="T183" s="56"/>
    </row>
    <row r="184" spans="1:20">
      <c r="A184" s="49"/>
      <c r="B184" s="13"/>
      <c r="C184" s="10"/>
      <c r="D184" s="56"/>
      <c r="E184" s="56"/>
      <c r="F184" s="56"/>
      <c r="G184" s="56"/>
      <c r="H184" s="56"/>
      <c r="I184" s="56"/>
      <c r="J184" s="56"/>
      <c r="K184" s="56"/>
      <c r="L184" s="10"/>
      <c r="M184" s="56"/>
      <c r="N184" s="56"/>
      <c r="O184" s="56"/>
      <c r="P184" s="56"/>
      <c r="Q184" s="56"/>
      <c r="R184" s="56"/>
      <c r="S184" s="56"/>
      <c r="T184" s="56"/>
    </row>
    <row r="185" spans="1:20">
      <c r="A185" s="49"/>
      <c r="B185" s="13"/>
      <c r="C185" s="10"/>
      <c r="D185" s="56"/>
      <c r="E185" s="56"/>
      <c r="F185" s="56"/>
      <c r="G185" s="56"/>
      <c r="H185" s="56"/>
      <c r="I185" s="56"/>
      <c r="J185" s="56"/>
      <c r="K185" s="56"/>
      <c r="L185" s="10"/>
      <c r="M185" s="56"/>
      <c r="N185" s="56"/>
      <c r="O185" s="56"/>
      <c r="P185" s="56"/>
      <c r="Q185" s="56"/>
      <c r="R185" s="56"/>
      <c r="S185" s="56"/>
      <c r="T185" s="56"/>
    </row>
    <row r="186" spans="1:20">
      <c r="A186" s="49"/>
      <c r="B186" s="13"/>
      <c r="C186" s="10"/>
      <c r="D186" s="56"/>
      <c r="E186" s="56"/>
      <c r="F186" s="56"/>
      <c r="G186" s="56"/>
      <c r="H186" s="56"/>
      <c r="I186" s="56"/>
      <c r="J186" s="56"/>
      <c r="K186" s="56"/>
      <c r="L186" s="10"/>
      <c r="M186" s="56"/>
      <c r="N186" s="56"/>
      <c r="O186" s="56"/>
      <c r="P186" s="56"/>
      <c r="Q186" s="56"/>
      <c r="R186" s="56"/>
      <c r="S186" s="56"/>
      <c r="T186" s="56"/>
    </row>
    <row r="187" spans="1:20">
      <c r="A187" s="49"/>
      <c r="B187" s="13"/>
      <c r="C187" s="10"/>
      <c r="D187" s="56"/>
      <c r="E187" s="56"/>
      <c r="F187" s="56"/>
      <c r="G187" s="56"/>
      <c r="H187" s="56"/>
      <c r="I187" s="56"/>
      <c r="J187" s="56"/>
      <c r="K187" s="56"/>
      <c r="L187" s="10"/>
      <c r="M187" s="56"/>
      <c r="N187" s="56"/>
      <c r="O187" s="56"/>
      <c r="P187" s="56"/>
      <c r="Q187" s="56"/>
      <c r="R187" s="56"/>
      <c r="S187" s="56"/>
      <c r="T187" s="56"/>
    </row>
    <row r="188" spans="1:20">
      <c r="A188" s="49"/>
      <c r="B188" s="13"/>
      <c r="C188" s="10"/>
      <c r="D188" s="56"/>
      <c r="E188" s="56"/>
      <c r="F188" s="56"/>
      <c r="G188" s="56"/>
      <c r="H188" s="56"/>
      <c r="I188" s="56"/>
      <c r="J188" s="56"/>
      <c r="K188" s="56"/>
      <c r="L188" s="10"/>
      <c r="M188" s="56"/>
      <c r="N188" s="56"/>
      <c r="O188" s="56"/>
      <c r="P188" s="56"/>
      <c r="Q188" s="56"/>
      <c r="R188" s="56"/>
      <c r="S188" s="56"/>
      <c r="T188" s="56"/>
    </row>
    <row r="189" spans="1:20">
      <c r="A189" s="49"/>
      <c r="B189" s="13"/>
      <c r="C189" s="10"/>
      <c r="D189" s="56"/>
      <c r="E189" s="56"/>
      <c r="F189" s="56"/>
      <c r="G189" s="56"/>
      <c r="H189" s="56"/>
      <c r="I189" s="56"/>
      <c r="J189" s="56"/>
      <c r="K189" s="56"/>
      <c r="L189" s="10"/>
      <c r="M189" s="56"/>
      <c r="N189" s="56"/>
      <c r="O189" s="56"/>
      <c r="P189" s="56"/>
      <c r="Q189" s="56"/>
      <c r="R189" s="56"/>
      <c r="S189" s="56"/>
      <c r="T189" s="56"/>
    </row>
    <row r="190" spans="1:20">
      <c r="A190" s="49"/>
      <c r="B190" s="13"/>
      <c r="C190" s="10"/>
      <c r="D190" s="56"/>
      <c r="E190" s="56"/>
      <c r="F190" s="56"/>
      <c r="G190" s="56"/>
      <c r="H190" s="56"/>
      <c r="I190" s="56"/>
      <c r="J190" s="56"/>
      <c r="K190" s="56"/>
      <c r="L190" s="10"/>
      <c r="M190" s="56"/>
      <c r="N190" s="56"/>
      <c r="O190" s="56"/>
      <c r="P190" s="56"/>
      <c r="Q190" s="56"/>
      <c r="R190" s="56"/>
      <c r="S190" s="56"/>
      <c r="T190" s="56"/>
    </row>
    <row r="191" spans="1:20">
      <c r="A191" s="49"/>
      <c r="B191" s="13"/>
      <c r="C191" s="10"/>
      <c r="D191" s="56"/>
      <c r="E191" s="56"/>
      <c r="F191" s="56"/>
      <c r="G191" s="56"/>
      <c r="H191" s="56"/>
      <c r="I191" s="56"/>
      <c r="J191" s="56"/>
      <c r="K191" s="56"/>
      <c r="L191" s="10"/>
      <c r="M191" s="56"/>
      <c r="N191" s="56"/>
      <c r="O191" s="56"/>
      <c r="P191" s="56"/>
      <c r="Q191" s="56"/>
      <c r="R191" s="56"/>
      <c r="S191" s="56"/>
      <c r="T191" s="56"/>
    </row>
    <row r="192" spans="1:20">
      <c r="A192" s="49"/>
      <c r="B192" s="13"/>
      <c r="C192" s="10"/>
      <c r="D192" s="56"/>
      <c r="E192" s="56"/>
      <c r="F192" s="56"/>
      <c r="G192" s="56"/>
      <c r="H192" s="56"/>
      <c r="I192" s="56"/>
      <c r="J192" s="56"/>
      <c r="K192" s="56"/>
      <c r="L192" s="10"/>
      <c r="M192" s="56"/>
      <c r="N192" s="56"/>
      <c r="O192" s="56"/>
      <c r="P192" s="56"/>
      <c r="Q192" s="56"/>
      <c r="R192" s="56"/>
      <c r="S192" s="56"/>
      <c r="T192" s="56"/>
    </row>
    <row r="193" spans="1:20">
      <c r="A193" s="49"/>
      <c r="B193" s="13"/>
      <c r="C193" s="10"/>
      <c r="D193" s="56"/>
      <c r="E193" s="56"/>
      <c r="F193" s="56"/>
      <c r="G193" s="56"/>
      <c r="H193" s="56"/>
      <c r="I193" s="56"/>
      <c r="J193" s="56"/>
      <c r="K193" s="56"/>
      <c r="L193" s="10"/>
      <c r="M193" s="56"/>
      <c r="N193" s="56"/>
      <c r="O193" s="56"/>
      <c r="P193" s="56"/>
      <c r="Q193" s="56"/>
      <c r="R193" s="56"/>
      <c r="S193" s="56"/>
      <c r="T193" s="56"/>
    </row>
    <row r="194" spans="1:20">
      <c r="A194" s="49"/>
      <c r="B194" s="13"/>
      <c r="C194" s="10"/>
      <c r="D194" s="56"/>
      <c r="E194" s="56"/>
      <c r="F194" s="56"/>
      <c r="G194" s="56"/>
      <c r="H194" s="56"/>
      <c r="I194" s="56"/>
      <c r="J194" s="56"/>
      <c r="K194" s="56"/>
      <c r="L194" s="10"/>
      <c r="M194" s="56"/>
      <c r="N194" s="56"/>
      <c r="O194" s="56"/>
      <c r="P194" s="56"/>
      <c r="Q194" s="56"/>
      <c r="R194" s="56"/>
      <c r="S194" s="56"/>
      <c r="T194" s="56"/>
    </row>
    <row r="195" spans="1:20">
      <c r="A195" s="49"/>
      <c r="B195" s="13"/>
      <c r="C195" s="10"/>
      <c r="D195" s="56"/>
      <c r="E195" s="56"/>
      <c r="F195" s="56"/>
      <c r="G195" s="56"/>
      <c r="H195" s="56"/>
      <c r="I195" s="56"/>
      <c r="J195" s="56"/>
      <c r="K195" s="56"/>
      <c r="L195" s="10"/>
      <c r="M195" s="56"/>
      <c r="N195" s="56"/>
      <c r="O195" s="56"/>
      <c r="P195" s="56"/>
      <c r="Q195" s="56"/>
      <c r="R195" s="56"/>
      <c r="S195" s="56"/>
      <c r="T195" s="56"/>
    </row>
    <row r="196" spans="1:20">
      <c r="A196" s="49"/>
      <c r="B196" s="13"/>
      <c r="C196" s="10"/>
      <c r="D196" s="56"/>
      <c r="E196" s="56"/>
      <c r="F196" s="56"/>
      <c r="G196" s="56"/>
      <c r="H196" s="56"/>
      <c r="I196" s="56"/>
      <c r="J196" s="56"/>
      <c r="K196" s="56"/>
      <c r="L196" s="10"/>
      <c r="M196" s="56"/>
      <c r="N196" s="56"/>
      <c r="O196" s="56"/>
      <c r="P196" s="56"/>
      <c r="Q196" s="56"/>
      <c r="R196" s="56"/>
      <c r="S196" s="56"/>
      <c r="T196" s="56"/>
    </row>
    <row r="197" spans="1:20">
      <c r="A197" s="49"/>
      <c r="B197" s="13"/>
      <c r="C197" s="10"/>
      <c r="D197" s="56"/>
      <c r="E197" s="56"/>
      <c r="F197" s="56"/>
      <c r="G197" s="56"/>
      <c r="H197" s="56"/>
      <c r="I197" s="56"/>
      <c r="J197" s="56"/>
      <c r="K197" s="56"/>
      <c r="L197" s="10"/>
      <c r="M197" s="56"/>
      <c r="N197" s="56"/>
      <c r="O197" s="56"/>
      <c r="P197" s="56"/>
      <c r="Q197" s="56"/>
      <c r="R197" s="56"/>
      <c r="S197" s="56"/>
      <c r="T197" s="56"/>
    </row>
    <row r="198" spans="1:20">
      <c r="A198" s="49"/>
      <c r="B198" s="13"/>
      <c r="C198" s="10"/>
      <c r="D198" s="56"/>
      <c r="E198" s="56"/>
      <c r="F198" s="56"/>
      <c r="G198" s="56"/>
      <c r="H198" s="56"/>
      <c r="I198" s="56"/>
      <c r="J198" s="56"/>
      <c r="K198" s="56"/>
      <c r="L198" s="10"/>
      <c r="M198" s="56"/>
      <c r="N198" s="56"/>
      <c r="O198" s="56"/>
      <c r="P198" s="56"/>
      <c r="Q198" s="56"/>
      <c r="R198" s="56"/>
      <c r="S198" s="56"/>
      <c r="T198" s="56"/>
    </row>
    <row r="199" spans="1:20">
      <c r="A199" s="49"/>
      <c r="B199" s="13"/>
      <c r="C199" s="10"/>
      <c r="D199" s="56"/>
      <c r="E199" s="56"/>
      <c r="F199" s="56"/>
      <c r="G199" s="56"/>
      <c r="H199" s="56"/>
      <c r="I199" s="56"/>
      <c r="J199" s="56"/>
      <c r="K199" s="56"/>
      <c r="L199" s="10"/>
      <c r="M199" s="56"/>
      <c r="N199" s="56"/>
      <c r="O199" s="56"/>
      <c r="P199" s="56"/>
      <c r="Q199" s="56"/>
      <c r="R199" s="56"/>
      <c r="S199" s="56"/>
      <c r="T199" s="56"/>
    </row>
    <row r="200" spans="1:20">
      <c r="A200" s="49"/>
      <c r="B200" s="13"/>
      <c r="C200" s="10"/>
      <c r="D200" s="56"/>
      <c r="E200" s="56"/>
      <c r="F200" s="56"/>
      <c r="G200" s="56"/>
      <c r="H200" s="56"/>
      <c r="I200" s="56"/>
      <c r="J200" s="56"/>
      <c r="K200" s="56"/>
      <c r="L200" s="10"/>
      <c r="M200" s="56"/>
      <c r="N200" s="56"/>
      <c r="O200" s="56"/>
      <c r="P200" s="56"/>
      <c r="Q200" s="56"/>
      <c r="R200" s="56"/>
      <c r="S200" s="56"/>
      <c r="T200" s="56"/>
    </row>
    <row r="201" spans="1:20">
      <c r="A201" s="49"/>
      <c r="B201" s="13"/>
      <c r="C201" s="10"/>
      <c r="D201" s="56"/>
      <c r="E201" s="56"/>
      <c r="F201" s="56"/>
      <c r="G201" s="56"/>
      <c r="H201" s="56"/>
      <c r="I201" s="56"/>
      <c r="J201" s="56"/>
      <c r="K201" s="56"/>
      <c r="L201" s="10"/>
      <c r="M201" s="56"/>
      <c r="N201" s="56"/>
      <c r="O201" s="56"/>
      <c r="P201" s="56"/>
      <c r="Q201" s="56"/>
      <c r="R201" s="56"/>
      <c r="S201" s="56"/>
      <c r="T201" s="56"/>
    </row>
    <row r="202" spans="1:20">
      <c r="A202" s="49"/>
      <c r="B202" s="13"/>
      <c r="C202" s="10"/>
      <c r="D202" s="56"/>
      <c r="E202" s="56"/>
      <c r="F202" s="56"/>
      <c r="G202" s="56"/>
      <c r="H202" s="56"/>
      <c r="I202" s="56"/>
      <c r="J202" s="56"/>
      <c r="K202" s="56"/>
      <c r="L202" s="10"/>
      <c r="M202" s="56"/>
      <c r="N202" s="56"/>
      <c r="O202" s="56"/>
      <c r="P202" s="56"/>
      <c r="Q202" s="56"/>
      <c r="R202" s="56"/>
      <c r="S202" s="56"/>
      <c r="T202" s="56"/>
    </row>
    <row r="203" spans="1:20">
      <c r="A203" s="49"/>
      <c r="B203" s="13"/>
      <c r="C203" s="10"/>
      <c r="D203" s="56"/>
      <c r="E203" s="56"/>
      <c r="F203" s="56"/>
      <c r="G203" s="56"/>
      <c r="H203" s="56"/>
      <c r="I203" s="56"/>
      <c r="J203" s="56"/>
      <c r="K203" s="56"/>
      <c r="L203" s="10"/>
      <c r="M203" s="56"/>
      <c r="N203" s="56"/>
      <c r="O203" s="56"/>
      <c r="P203" s="56"/>
      <c r="Q203" s="56"/>
      <c r="R203" s="56"/>
      <c r="S203" s="56"/>
      <c r="T203" s="56"/>
    </row>
    <row r="204" spans="1:20">
      <c r="A204" s="49"/>
      <c r="B204" s="13"/>
      <c r="C204" s="10"/>
      <c r="D204" s="56"/>
      <c r="E204" s="56"/>
      <c r="F204" s="56"/>
      <c r="G204" s="56"/>
      <c r="H204" s="56"/>
      <c r="I204" s="56"/>
      <c r="J204" s="56"/>
      <c r="K204" s="56"/>
      <c r="L204" s="10"/>
      <c r="M204" s="56"/>
      <c r="N204" s="56"/>
      <c r="O204" s="56"/>
      <c r="P204" s="56"/>
      <c r="Q204" s="56"/>
      <c r="R204" s="56"/>
      <c r="S204" s="56"/>
      <c r="T204" s="56"/>
    </row>
    <row r="205" spans="1:20">
      <c r="A205" s="49"/>
      <c r="B205" s="13"/>
      <c r="C205" s="10"/>
      <c r="D205" s="56"/>
      <c r="E205" s="56"/>
      <c r="F205" s="56"/>
      <c r="G205" s="56"/>
      <c r="H205" s="56"/>
      <c r="I205" s="56"/>
      <c r="J205" s="56"/>
      <c r="K205" s="56"/>
      <c r="L205" s="10"/>
      <c r="M205" s="56"/>
      <c r="N205" s="56"/>
      <c r="O205" s="56"/>
      <c r="P205" s="56"/>
      <c r="Q205" s="56"/>
      <c r="R205" s="56"/>
      <c r="S205" s="56"/>
      <c r="T205" s="56"/>
    </row>
    <row r="206" spans="1:20">
      <c r="A206" s="49"/>
      <c r="B206" s="13"/>
      <c r="C206" s="10"/>
      <c r="D206" s="56"/>
      <c r="E206" s="56"/>
      <c r="F206" s="56"/>
      <c r="G206" s="56"/>
      <c r="H206" s="56"/>
      <c r="I206" s="56"/>
      <c r="J206" s="56"/>
      <c r="K206" s="56"/>
      <c r="L206" s="10"/>
      <c r="M206" s="56"/>
      <c r="N206" s="56"/>
      <c r="O206" s="56"/>
      <c r="P206" s="56"/>
      <c r="Q206" s="56"/>
      <c r="R206" s="56"/>
      <c r="S206" s="56"/>
      <c r="T206" s="56"/>
    </row>
    <row r="207" spans="1:20">
      <c r="A207" s="49"/>
      <c r="B207" s="13"/>
      <c r="C207" s="10"/>
      <c r="D207" s="56"/>
      <c r="E207" s="56"/>
      <c r="F207" s="56"/>
      <c r="G207" s="56"/>
      <c r="H207" s="56"/>
      <c r="I207" s="56"/>
      <c r="J207" s="56"/>
      <c r="K207" s="56"/>
      <c r="L207" s="10"/>
      <c r="M207" s="56"/>
      <c r="N207" s="56"/>
      <c r="O207" s="56"/>
      <c r="P207" s="56"/>
      <c r="Q207" s="56"/>
      <c r="R207" s="56"/>
      <c r="S207" s="56"/>
      <c r="T207" s="56"/>
    </row>
    <row r="208" spans="1:20">
      <c r="A208" s="49"/>
      <c r="B208" s="13"/>
      <c r="C208" s="10"/>
      <c r="D208" s="56"/>
      <c r="E208" s="56"/>
      <c r="F208" s="56"/>
      <c r="G208" s="56"/>
      <c r="H208" s="56"/>
      <c r="I208" s="56"/>
      <c r="J208" s="56"/>
      <c r="K208" s="56"/>
      <c r="L208" s="10"/>
      <c r="M208" s="56"/>
      <c r="N208" s="56"/>
      <c r="O208" s="56"/>
      <c r="P208" s="56"/>
      <c r="Q208" s="56"/>
      <c r="R208" s="56"/>
      <c r="S208" s="56"/>
      <c r="T208" s="56"/>
    </row>
    <row r="209" spans="1:20">
      <c r="A209" s="49"/>
      <c r="B209" s="13"/>
      <c r="C209" s="10"/>
      <c r="D209" s="56"/>
      <c r="E209" s="56"/>
      <c r="F209" s="56"/>
      <c r="G209" s="56"/>
      <c r="H209" s="56"/>
      <c r="I209" s="56"/>
      <c r="J209" s="56"/>
      <c r="K209" s="56"/>
      <c r="L209" s="10"/>
      <c r="M209" s="56"/>
      <c r="N209" s="56"/>
      <c r="O209" s="56"/>
      <c r="P209" s="56"/>
      <c r="Q209" s="56"/>
      <c r="R209" s="56"/>
      <c r="S209" s="56"/>
      <c r="T209" s="56"/>
    </row>
    <row r="210" spans="1:20">
      <c r="A210" s="49"/>
      <c r="B210" s="13"/>
      <c r="C210" s="10"/>
      <c r="D210" s="56"/>
      <c r="E210" s="56"/>
      <c r="F210" s="56"/>
      <c r="G210" s="56"/>
      <c r="H210" s="56"/>
      <c r="I210" s="56"/>
      <c r="J210" s="56"/>
      <c r="K210" s="56"/>
      <c r="L210" s="10"/>
      <c r="M210" s="56"/>
      <c r="N210" s="56"/>
      <c r="O210" s="56"/>
      <c r="P210" s="56"/>
      <c r="Q210" s="56"/>
      <c r="R210" s="56"/>
      <c r="S210" s="56"/>
      <c r="T210" s="56"/>
    </row>
    <row r="211" spans="1:20">
      <c r="A211" s="49"/>
      <c r="B211" s="13"/>
      <c r="C211" s="10"/>
      <c r="D211" s="56"/>
      <c r="E211" s="56"/>
      <c r="F211" s="56"/>
      <c r="G211" s="56"/>
      <c r="H211" s="56"/>
      <c r="I211" s="56"/>
      <c r="J211" s="56"/>
      <c r="K211" s="56"/>
      <c r="L211" s="10"/>
      <c r="M211" s="56"/>
      <c r="N211" s="56"/>
      <c r="O211" s="56"/>
      <c r="P211" s="56"/>
      <c r="Q211" s="56"/>
      <c r="R211" s="56"/>
      <c r="S211" s="56"/>
      <c r="T211" s="56"/>
    </row>
    <row r="212" spans="1:20">
      <c r="A212" s="49"/>
      <c r="B212" s="13"/>
      <c r="C212" s="10"/>
      <c r="D212" s="56"/>
      <c r="E212" s="56"/>
      <c r="F212" s="56"/>
      <c r="G212" s="56"/>
      <c r="H212" s="56"/>
      <c r="I212" s="56"/>
      <c r="J212" s="56"/>
      <c r="K212" s="56"/>
      <c r="L212" s="10"/>
      <c r="M212" s="56"/>
      <c r="N212" s="56"/>
      <c r="O212" s="56"/>
      <c r="P212" s="56"/>
      <c r="Q212" s="56"/>
      <c r="R212" s="56"/>
      <c r="S212" s="56"/>
      <c r="T212" s="56"/>
    </row>
    <row r="213" spans="1:20">
      <c r="A213" s="49"/>
      <c r="B213" s="13"/>
      <c r="C213" s="10"/>
      <c r="D213" s="56"/>
      <c r="E213" s="56"/>
      <c r="F213" s="56"/>
      <c r="G213" s="56"/>
      <c r="H213" s="56"/>
      <c r="I213" s="56"/>
      <c r="J213" s="56"/>
      <c r="K213" s="56"/>
      <c r="L213" s="10"/>
      <c r="M213" s="56"/>
      <c r="N213" s="56"/>
      <c r="O213" s="56"/>
      <c r="P213" s="56"/>
      <c r="Q213" s="56"/>
      <c r="R213" s="56"/>
      <c r="S213" s="56"/>
      <c r="T213" s="56"/>
    </row>
    <row r="214" spans="1:20">
      <c r="A214" s="49"/>
      <c r="B214" s="13"/>
      <c r="C214" s="10"/>
      <c r="D214" s="56"/>
      <c r="E214" s="56"/>
      <c r="F214" s="56"/>
      <c r="G214" s="56"/>
      <c r="H214" s="56"/>
      <c r="I214" s="56"/>
      <c r="J214" s="56"/>
      <c r="K214" s="56"/>
      <c r="L214" s="10"/>
      <c r="M214" s="56"/>
      <c r="N214" s="56"/>
      <c r="O214" s="56"/>
      <c r="P214" s="56"/>
      <c r="Q214" s="56"/>
      <c r="R214" s="56"/>
      <c r="S214" s="56"/>
      <c r="T214" s="56"/>
    </row>
    <row r="215" spans="1:20">
      <c r="A215" s="49"/>
      <c r="B215" s="13"/>
      <c r="C215" s="10"/>
      <c r="D215" s="56"/>
      <c r="E215" s="56"/>
      <c r="F215" s="56"/>
      <c r="G215" s="56"/>
      <c r="H215" s="56"/>
      <c r="I215" s="56"/>
      <c r="J215" s="56"/>
      <c r="K215" s="56"/>
      <c r="L215" s="10"/>
      <c r="M215" s="56"/>
      <c r="N215" s="56"/>
      <c r="O215" s="56"/>
      <c r="P215" s="56"/>
      <c r="Q215" s="56"/>
      <c r="R215" s="56"/>
      <c r="S215" s="56"/>
      <c r="T215" s="56"/>
    </row>
    <row r="216" spans="1:20">
      <c r="A216" s="49"/>
      <c r="B216" s="13"/>
      <c r="C216" s="10"/>
      <c r="D216" s="56"/>
      <c r="E216" s="56"/>
      <c r="F216" s="56"/>
      <c r="G216" s="56"/>
      <c r="H216" s="56"/>
      <c r="I216" s="56"/>
      <c r="J216" s="56"/>
      <c r="K216" s="56"/>
      <c r="L216" s="10"/>
      <c r="M216" s="56"/>
      <c r="N216" s="56"/>
      <c r="O216" s="56"/>
      <c r="P216" s="56"/>
      <c r="Q216" s="56"/>
      <c r="R216" s="56"/>
      <c r="S216" s="56"/>
      <c r="T216" s="56"/>
    </row>
    <row r="217" spans="1:20">
      <c r="A217" s="49"/>
      <c r="B217" s="13"/>
      <c r="C217" s="10"/>
      <c r="D217" s="56"/>
      <c r="E217" s="56"/>
      <c r="F217" s="56"/>
      <c r="G217" s="56"/>
      <c r="H217" s="56"/>
      <c r="I217" s="56"/>
      <c r="J217" s="56"/>
      <c r="K217" s="56"/>
      <c r="L217" s="10"/>
      <c r="M217" s="56"/>
      <c r="N217" s="56"/>
      <c r="O217" s="56"/>
      <c r="P217" s="56"/>
      <c r="Q217" s="56"/>
      <c r="R217" s="56"/>
      <c r="S217" s="56"/>
      <c r="T217" s="56"/>
    </row>
    <row r="218" spans="1:20">
      <c r="A218" s="49"/>
      <c r="B218" s="13"/>
      <c r="C218" s="10"/>
      <c r="D218" s="56"/>
      <c r="E218" s="56"/>
      <c r="F218" s="56"/>
      <c r="G218" s="56"/>
      <c r="H218" s="56"/>
      <c r="I218" s="56"/>
      <c r="J218" s="56"/>
      <c r="K218" s="56"/>
      <c r="L218" s="10"/>
      <c r="M218" s="56"/>
      <c r="N218" s="56"/>
      <c r="O218" s="56"/>
      <c r="P218" s="56"/>
      <c r="Q218" s="56"/>
      <c r="R218" s="56"/>
      <c r="S218" s="56"/>
      <c r="T218" s="56"/>
    </row>
    <row r="219" spans="1:20">
      <c r="A219" s="49"/>
      <c r="B219" s="13"/>
      <c r="C219" s="10"/>
      <c r="D219" s="56"/>
      <c r="E219" s="56"/>
      <c r="F219" s="56"/>
      <c r="G219" s="56"/>
      <c r="H219" s="56"/>
      <c r="I219" s="56"/>
      <c r="J219" s="56"/>
      <c r="K219" s="56"/>
      <c r="L219" s="10"/>
      <c r="M219" s="56"/>
      <c r="N219" s="56"/>
      <c r="O219" s="56"/>
      <c r="P219" s="56"/>
      <c r="Q219" s="56"/>
      <c r="R219" s="56"/>
      <c r="S219" s="56"/>
      <c r="T219" s="56"/>
    </row>
    <row r="220" spans="1:20">
      <c r="A220" s="49"/>
      <c r="B220" s="13"/>
      <c r="C220" s="10"/>
      <c r="D220" s="56"/>
      <c r="E220" s="56"/>
      <c r="F220" s="56"/>
      <c r="G220" s="56"/>
      <c r="H220" s="56"/>
      <c r="I220" s="56"/>
      <c r="J220" s="56"/>
      <c r="K220" s="56"/>
      <c r="L220" s="10"/>
      <c r="M220" s="56"/>
      <c r="N220" s="56"/>
      <c r="O220" s="56"/>
      <c r="P220" s="56"/>
      <c r="Q220" s="56"/>
      <c r="R220" s="56"/>
      <c r="S220" s="56"/>
      <c r="T220" s="56"/>
    </row>
    <row r="221" spans="1:20">
      <c r="A221" s="49"/>
      <c r="B221" s="13"/>
      <c r="C221" s="10"/>
      <c r="D221" s="56"/>
      <c r="E221" s="56"/>
      <c r="F221" s="56"/>
      <c r="G221" s="56"/>
      <c r="H221" s="56"/>
      <c r="I221" s="56"/>
      <c r="J221" s="56"/>
      <c r="K221" s="56"/>
      <c r="L221" s="10"/>
      <c r="M221" s="56"/>
      <c r="N221" s="56"/>
      <c r="O221" s="56"/>
      <c r="P221" s="56"/>
      <c r="Q221" s="56"/>
      <c r="R221" s="56"/>
      <c r="S221" s="56"/>
      <c r="T221" s="56"/>
    </row>
    <row r="222" spans="1:20">
      <c r="A222" s="49"/>
      <c r="B222" s="13"/>
      <c r="C222" s="10"/>
      <c r="D222" s="56"/>
      <c r="E222" s="56"/>
      <c r="F222" s="56"/>
      <c r="G222" s="56"/>
      <c r="H222" s="56"/>
      <c r="I222" s="56"/>
      <c r="J222" s="56"/>
      <c r="K222" s="56"/>
      <c r="L222" s="10"/>
      <c r="M222" s="56"/>
      <c r="N222" s="56"/>
      <c r="O222" s="56"/>
      <c r="P222" s="56"/>
      <c r="Q222" s="56"/>
      <c r="R222" s="56"/>
      <c r="S222" s="56"/>
      <c r="T222" s="56"/>
    </row>
    <row r="223" spans="1:20">
      <c r="A223" s="49"/>
      <c r="B223" s="13"/>
      <c r="C223" s="10"/>
      <c r="D223" s="56"/>
      <c r="E223" s="56"/>
      <c r="F223" s="56"/>
      <c r="G223" s="56"/>
      <c r="H223" s="56"/>
      <c r="I223" s="56"/>
      <c r="J223" s="56"/>
      <c r="K223" s="56"/>
      <c r="L223" s="10"/>
      <c r="M223" s="56"/>
      <c r="N223" s="56"/>
      <c r="O223" s="56"/>
      <c r="P223" s="56"/>
      <c r="Q223" s="56"/>
      <c r="R223" s="56"/>
      <c r="S223" s="56"/>
      <c r="T223" s="56"/>
    </row>
    <row r="224" spans="1:20">
      <c r="A224" s="49"/>
      <c r="B224" s="13"/>
      <c r="C224" s="10"/>
      <c r="D224" s="56"/>
      <c r="E224" s="56"/>
      <c r="F224" s="56"/>
      <c r="G224" s="56"/>
      <c r="H224" s="56"/>
      <c r="I224" s="56"/>
      <c r="J224" s="56"/>
      <c r="K224" s="56"/>
      <c r="L224" s="10"/>
      <c r="M224" s="56"/>
      <c r="N224" s="56"/>
      <c r="O224" s="56"/>
      <c r="P224" s="56"/>
      <c r="Q224" s="56"/>
      <c r="R224" s="56"/>
      <c r="S224" s="56"/>
      <c r="T224" s="56"/>
    </row>
    <row r="225" spans="1:20">
      <c r="A225" s="49"/>
      <c r="B225" s="13"/>
      <c r="C225" s="10"/>
      <c r="D225" s="56"/>
      <c r="E225" s="56"/>
      <c r="F225" s="56"/>
      <c r="G225" s="56"/>
      <c r="H225" s="56"/>
      <c r="I225" s="56"/>
      <c r="J225" s="56"/>
      <c r="K225" s="56"/>
      <c r="L225" s="10"/>
      <c r="M225" s="56"/>
      <c r="N225" s="56"/>
      <c r="O225" s="56"/>
      <c r="P225" s="56"/>
      <c r="Q225" s="56"/>
      <c r="R225" s="56"/>
      <c r="S225" s="56"/>
      <c r="T225" s="56"/>
    </row>
    <row r="226" spans="1:20">
      <c r="A226" s="49"/>
      <c r="B226" s="13"/>
      <c r="C226" s="10"/>
      <c r="D226" s="56"/>
      <c r="E226" s="56"/>
      <c r="F226" s="56"/>
      <c r="G226" s="56"/>
      <c r="H226" s="56"/>
      <c r="I226" s="56"/>
      <c r="J226" s="56"/>
      <c r="K226" s="56"/>
      <c r="L226" s="10"/>
      <c r="M226" s="56"/>
      <c r="N226" s="56"/>
      <c r="O226" s="56"/>
      <c r="P226" s="56"/>
      <c r="Q226" s="56"/>
      <c r="R226" s="56"/>
      <c r="S226" s="56"/>
      <c r="T226" s="56"/>
    </row>
    <row r="227" spans="1:20">
      <c r="A227" s="49"/>
      <c r="B227" s="13"/>
      <c r="C227" s="10"/>
      <c r="D227" s="56"/>
      <c r="E227" s="56"/>
      <c r="F227" s="56"/>
      <c r="G227" s="56"/>
      <c r="H227" s="56"/>
      <c r="I227" s="56"/>
      <c r="J227" s="56"/>
      <c r="K227" s="56"/>
      <c r="L227" s="10"/>
      <c r="M227" s="56"/>
      <c r="N227" s="56"/>
      <c r="O227" s="56"/>
      <c r="P227" s="56"/>
      <c r="Q227" s="56"/>
      <c r="R227" s="56"/>
      <c r="S227" s="56"/>
      <c r="T227" s="56"/>
    </row>
    <row r="228" spans="1:20">
      <c r="A228" s="49"/>
      <c r="B228" s="13"/>
      <c r="C228" s="10"/>
      <c r="D228" s="56"/>
      <c r="E228" s="56"/>
      <c r="F228" s="56"/>
      <c r="G228" s="56"/>
      <c r="H228" s="56"/>
      <c r="I228" s="56"/>
      <c r="J228" s="56"/>
      <c r="K228" s="56"/>
      <c r="L228" s="10"/>
      <c r="M228" s="56"/>
      <c r="N228" s="56"/>
      <c r="O228" s="56"/>
      <c r="P228" s="56"/>
      <c r="Q228" s="56"/>
      <c r="R228" s="56"/>
      <c r="S228" s="56"/>
      <c r="T228" s="56"/>
    </row>
    <row r="229" spans="1:20">
      <c r="A229" s="49"/>
      <c r="B229" s="13"/>
      <c r="C229" s="10"/>
      <c r="D229" s="56"/>
      <c r="E229" s="56"/>
      <c r="F229" s="56"/>
      <c r="G229" s="56"/>
      <c r="H229" s="56"/>
      <c r="I229" s="56"/>
      <c r="J229" s="56"/>
      <c r="K229" s="56"/>
      <c r="L229" s="10"/>
      <c r="M229" s="56"/>
      <c r="N229" s="56"/>
      <c r="O229" s="56"/>
      <c r="P229" s="56"/>
      <c r="Q229" s="56"/>
      <c r="R229" s="56"/>
      <c r="S229" s="56"/>
      <c r="T229" s="56"/>
    </row>
    <row r="230" spans="1:20">
      <c r="A230" s="49"/>
      <c r="B230" s="13"/>
      <c r="C230" s="10"/>
      <c r="D230" s="56"/>
      <c r="E230" s="56"/>
      <c r="F230" s="56"/>
      <c r="G230" s="56"/>
      <c r="H230" s="56"/>
      <c r="I230" s="56"/>
      <c r="J230" s="56"/>
      <c r="K230" s="56"/>
      <c r="L230" s="10"/>
      <c r="M230" s="56"/>
      <c r="N230" s="56"/>
      <c r="O230" s="56"/>
      <c r="P230" s="56"/>
      <c r="Q230" s="56"/>
      <c r="R230" s="56"/>
      <c r="S230" s="56"/>
      <c r="T230" s="56"/>
    </row>
    <row r="231" spans="1:20">
      <c r="A231" s="49"/>
      <c r="B231" s="13"/>
      <c r="C231" s="10"/>
      <c r="D231" s="56"/>
      <c r="E231" s="56"/>
      <c r="F231" s="56"/>
      <c r="G231" s="56"/>
      <c r="H231" s="56"/>
      <c r="I231" s="56"/>
      <c r="J231" s="56"/>
      <c r="K231" s="56"/>
      <c r="L231" s="10"/>
      <c r="M231" s="56"/>
      <c r="N231" s="56"/>
      <c r="O231" s="56"/>
      <c r="P231" s="56"/>
      <c r="Q231" s="56"/>
      <c r="R231" s="56"/>
      <c r="S231" s="56"/>
      <c r="T231" s="56"/>
    </row>
    <row r="232" spans="1:20">
      <c r="A232" s="49"/>
      <c r="B232" s="13"/>
      <c r="C232" s="10"/>
      <c r="D232" s="56"/>
      <c r="E232" s="56"/>
      <c r="F232" s="56"/>
      <c r="G232" s="56"/>
      <c r="H232" s="56"/>
      <c r="I232" s="56"/>
      <c r="J232" s="56"/>
      <c r="K232" s="56"/>
      <c r="L232" s="10"/>
      <c r="M232" s="56"/>
      <c r="N232" s="56"/>
      <c r="O232" s="56"/>
      <c r="P232" s="56"/>
      <c r="Q232" s="56"/>
      <c r="R232" s="56"/>
      <c r="S232" s="56"/>
      <c r="T232" s="56"/>
    </row>
    <row r="233" spans="1:20">
      <c r="A233" s="49"/>
      <c r="B233" s="13"/>
      <c r="C233" s="10"/>
      <c r="D233" s="56"/>
      <c r="E233" s="56"/>
      <c r="F233" s="56"/>
      <c r="G233" s="56"/>
      <c r="H233" s="56"/>
      <c r="I233" s="56"/>
      <c r="J233" s="56"/>
      <c r="K233" s="56"/>
      <c r="L233" s="10"/>
      <c r="M233" s="56"/>
      <c r="N233" s="56"/>
      <c r="O233" s="56"/>
      <c r="P233" s="56"/>
      <c r="Q233" s="56"/>
      <c r="R233" s="56"/>
      <c r="S233" s="56"/>
      <c r="T233" s="56"/>
    </row>
    <row r="234" spans="1:20">
      <c r="A234" s="49"/>
      <c r="B234" s="13"/>
      <c r="C234" s="10"/>
      <c r="D234" s="56"/>
      <c r="E234" s="56"/>
      <c r="F234" s="56"/>
      <c r="G234" s="56"/>
      <c r="H234" s="56"/>
      <c r="I234" s="56"/>
      <c r="J234" s="56"/>
      <c r="K234" s="56"/>
      <c r="L234" s="10"/>
      <c r="M234" s="56"/>
      <c r="N234" s="56"/>
      <c r="O234" s="56"/>
      <c r="P234" s="56"/>
      <c r="Q234" s="56"/>
      <c r="R234" s="56"/>
      <c r="S234" s="56"/>
      <c r="T234" s="56"/>
    </row>
    <row r="235" spans="1:20">
      <c r="A235" s="49"/>
      <c r="B235" s="13"/>
      <c r="C235" s="10"/>
      <c r="D235" s="56"/>
      <c r="E235" s="56"/>
      <c r="F235" s="56"/>
      <c r="G235" s="56"/>
      <c r="H235" s="56"/>
      <c r="I235" s="56"/>
      <c r="J235" s="56"/>
      <c r="K235" s="56"/>
      <c r="L235" s="10"/>
      <c r="M235" s="56"/>
      <c r="N235" s="56"/>
      <c r="O235" s="56"/>
      <c r="P235" s="56"/>
      <c r="Q235" s="56"/>
      <c r="R235" s="56"/>
      <c r="S235" s="56"/>
      <c r="T235" s="56"/>
    </row>
    <row r="236" spans="1:20">
      <c r="A236" s="49"/>
      <c r="B236" s="13"/>
      <c r="C236" s="10"/>
      <c r="D236" s="56"/>
      <c r="E236" s="56"/>
      <c r="F236" s="56"/>
      <c r="G236" s="56"/>
      <c r="H236" s="56"/>
      <c r="I236" s="56"/>
      <c r="J236" s="56"/>
      <c r="K236" s="56"/>
      <c r="L236" s="10"/>
      <c r="M236" s="56"/>
      <c r="N236" s="56"/>
      <c r="O236" s="56"/>
      <c r="P236" s="56"/>
      <c r="Q236" s="56"/>
      <c r="R236" s="56"/>
      <c r="S236" s="56"/>
      <c r="T236" s="56"/>
    </row>
    <row r="237" spans="1:20">
      <c r="A237" s="49"/>
      <c r="B237" s="13"/>
      <c r="C237" s="10"/>
      <c r="D237" s="56"/>
      <c r="E237" s="56"/>
      <c r="F237" s="56"/>
      <c r="G237" s="56"/>
      <c r="H237" s="56"/>
      <c r="I237" s="56"/>
      <c r="J237" s="56"/>
      <c r="K237" s="56"/>
      <c r="L237" s="10"/>
      <c r="M237" s="56"/>
      <c r="N237" s="56"/>
      <c r="O237" s="56"/>
      <c r="P237" s="56"/>
      <c r="Q237" s="56"/>
      <c r="R237" s="56"/>
      <c r="S237" s="56"/>
      <c r="T237" s="56"/>
    </row>
    <row r="238" spans="1:20">
      <c r="A238" s="49"/>
      <c r="B238" s="13"/>
      <c r="C238" s="10"/>
      <c r="D238" s="56"/>
      <c r="E238" s="56"/>
      <c r="F238" s="56"/>
      <c r="G238" s="56"/>
      <c r="H238" s="56"/>
      <c r="I238" s="56"/>
      <c r="J238" s="56"/>
      <c r="K238" s="56"/>
      <c r="L238" s="10"/>
      <c r="M238" s="56"/>
      <c r="N238" s="56"/>
      <c r="O238" s="56"/>
      <c r="P238" s="56"/>
      <c r="Q238" s="56"/>
      <c r="R238" s="56"/>
      <c r="S238" s="56"/>
      <c r="T238" s="56"/>
    </row>
    <row r="239" spans="1:20">
      <c r="A239" s="49"/>
      <c r="B239" s="13"/>
      <c r="C239" s="10"/>
      <c r="D239" s="56"/>
      <c r="E239" s="56"/>
      <c r="F239" s="56"/>
      <c r="G239" s="56"/>
      <c r="H239" s="56"/>
      <c r="I239" s="56"/>
      <c r="J239" s="56"/>
      <c r="K239" s="56"/>
      <c r="L239" s="10"/>
      <c r="M239" s="56"/>
      <c r="N239" s="56"/>
      <c r="O239" s="56"/>
      <c r="P239" s="56"/>
      <c r="Q239" s="56"/>
      <c r="R239" s="56"/>
      <c r="S239" s="56"/>
      <c r="T239" s="56"/>
    </row>
    <row r="240" spans="1:20">
      <c r="A240" s="49"/>
      <c r="B240" s="13"/>
      <c r="C240" s="10"/>
      <c r="D240" s="56"/>
      <c r="E240" s="56"/>
      <c r="F240" s="56"/>
      <c r="G240" s="56"/>
      <c r="H240" s="56"/>
      <c r="I240" s="56"/>
      <c r="J240" s="56"/>
      <c r="K240" s="56"/>
      <c r="L240" s="10"/>
      <c r="M240" s="56"/>
      <c r="N240" s="56"/>
      <c r="O240" s="56"/>
      <c r="P240" s="56"/>
      <c r="Q240" s="56"/>
      <c r="R240" s="56"/>
      <c r="S240" s="56"/>
      <c r="T240" s="56"/>
    </row>
    <row r="241" spans="1:20">
      <c r="A241" s="49"/>
      <c r="B241" s="13"/>
      <c r="C241" s="10"/>
      <c r="D241" s="56"/>
      <c r="E241" s="56"/>
      <c r="F241" s="56"/>
      <c r="G241" s="56"/>
      <c r="H241" s="56"/>
      <c r="I241" s="56"/>
      <c r="J241" s="56"/>
      <c r="K241" s="56"/>
      <c r="L241" s="10"/>
      <c r="M241" s="56"/>
      <c r="N241" s="56"/>
      <c r="O241" s="56"/>
      <c r="P241" s="56"/>
      <c r="Q241" s="56"/>
      <c r="R241" s="56"/>
      <c r="S241" s="56"/>
      <c r="T241" s="56"/>
    </row>
    <row r="242" spans="1:20">
      <c r="A242" s="49"/>
      <c r="B242" s="13"/>
      <c r="C242" s="10"/>
      <c r="D242" s="56"/>
      <c r="E242" s="56"/>
      <c r="F242" s="56"/>
      <c r="G242" s="56"/>
      <c r="H242" s="56"/>
      <c r="I242" s="56"/>
      <c r="J242" s="56"/>
      <c r="K242" s="56"/>
      <c r="L242" s="10"/>
      <c r="M242" s="56"/>
      <c r="N242" s="56"/>
      <c r="O242" s="56"/>
      <c r="P242" s="56"/>
      <c r="Q242" s="56"/>
      <c r="R242" s="56"/>
      <c r="S242" s="56"/>
      <c r="T242" s="56"/>
    </row>
    <row r="243" spans="1:20">
      <c r="A243" s="49"/>
      <c r="B243" s="13"/>
      <c r="C243" s="10"/>
      <c r="D243" s="56"/>
      <c r="E243" s="56"/>
      <c r="F243" s="56"/>
      <c r="G243" s="56"/>
      <c r="H243" s="56"/>
      <c r="I243" s="56"/>
      <c r="J243" s="56"/>
      <c r="K243" s="56"/>
      <c r="L243" s="10"/>
      <c r="M243" s="56"/>
      <c r="N243" s="56"/>
      <c r="O243" s="56"/>
      <c r="P243" s="56"/>
      <c r="Q243" s="56"/>
      <c r="R243" s="56"/>
      <c r="S243" s="56"/>
      <c r="T243" s="56"/>
    </row>
    <row r="244" spans="1:20">
      <c r="A244" s="49"/>
      <c r="B244" s="13"/>
      <c r="C244" s="10"/>
      <c r="D244" s="56"/>
      <c r="E244" s="56"/>
      <c r="F244" s="56"/>
      <c r="G244" s="56"/>
      <c r="H244" s="56"/>
      <c r="I244" s="56"/>
      <c r="J244" s="56"/>
      <c r="K244" s="56"/>
      <c r="L244" s="10"/>
      <c r="M244" s="56"/>
      <c r="N244" s="56"/>
      <c r="O244" s="56"/>
      <c r="P244" s="56"/>
      <c r="Q244" s="56"/>
      <c r="R244" s="56"/>
      <c r="S244" s="56"/>
      <c r="T244" s="56"/>
    </row>
    <row r="245" spans="1:20">
      <c r="A245" s="49"/>
      <c r="B245" s="13"/>
      <c r="C245" s="10"/>
      <c r="D245" s="56"/>
      <c r="E245" s="56"/>
      <c r="F245" s="56"/>
      <c r="G245" s="56"/>
      <c r="H245" s="56"/>
      <c r="I245" s="56"/>
      <c r="J245" s="56"/>
      <c r="K245" s="56"/>
      <c r="L245" s="10"/>
      <c r="M245" s="56"/>
      <c r="N245" s="56"/>
      <c r="O245" s="56"/>
      <c r="P245" s="56"/>
      <c r="Q245" s="56"/>
      <c r="R245" s="56"/>
      <c r="S245" s="56"/>
      <c r="T245" s="56"/>
    </row>
    <row r="246" spans="1:20">
      <c r="A246" s="49"/>
      <c r="B246" s="13"/>
      <c r="C246" s="10"/>
      <c r="D246" s="56"/>
      <c r="E246" s="56"/>
      <c r="F246" s="56"/>
      <c r="G246" s="56"/>
      <c r="H246" s="56"/>
      <c r="I246" s="56"/>
      <c r="J246" s="56"/>
      <c r="K246" s="56"/>
      <c r="L246" s="10"/>
      <c r="M246" s="56"/>
      <c r="N246" s="56"/>
      <c r="O246" s="56"/>
      <c r="P246" s="56"/>
      <c r="Q246" s="56"/>
      <c r="R246" s="56"/>
      <c r="S246" s="56"/>
      <c r="T246" s="56"/>
    </row>
    <row r="247" spans="1:20">
      <c r="A247" s="49"/>
      <c r="B247" s="13"/>
      <c r="C247" s="10"/>
      <c r="D247" s="56"/>
      <c r="E247" s="56"/>
      <c r="F247" s="56"/>
      <c r="G247" s="56"/>
      <c r="H247" s="56"/>
      <c r="I247" s="56"/>
      <c r="J247" s="56"/>
      <c r="K247" s="56"/>
      <c r="L247" s="10"/>
      <c r="M247" s="56"/>
      <c r="N247" s="56"/>
      <c r="O247" s="56"/>
      <c r="P247" s="56"/>
      <c r="Q247" s="56"/>
      <c r="R247" s="56"/>
      <c r="S247" s="56"/>
      <c r="T247" s="56"/>
    </row>
    <row r="248" spans="1:20">
      <c r="A248" s="49"/>
      <c r="B248" s="13"/>
      <c r="C248" s="10"/>
      <c r="D248" s="56"/>
      <c r="E248" s="56"/>
      <c r="F248" s="56"/>
      <c r="G248" s="56"/>
      <c r="H248" s="56"/>
      <c r="I248" s="56"/>
      <c r="J248" s="56"/>
      <c r="K248" s="56"/>
      <c r="L248" s="10"/>
      <c r="M248" s="56"/>
      <c r="N248" s="56"/>
      <c r="O248" s="56"/>
      <c r="P248" s="56"/>
      <c r="Q248" s="56"/>
      <c r="R248" s="56"/>
      <c r="S248" s="56"/>
      <c r="T248" s="56"/>
    </row>
    <row r="249" spans="1:20">
      <c r="A249" s="49"/>
      <c r="B249" s="13"/>
      <c r="C249" s="10"/>
      <c r="D249" s="56"/>
      <c r="E249" s="56"/>
      <c r="F249" s="56"/>
      <c r="G249" s="56"/>
      <c r="H249" s="56"/>
      <c r="I249" s="56"/>
      <c r="J249" s="56"/>
      <c r="K249" s="56"/>
      <c r="L249" s="10"/>
      <c r="M249" s="56"/>
      <c r="N249" s="56"/>
      <c r="O249" s="56"/>
      <c r="P249" s="56"/>
      <c r="Q249" s="56"/>
      <c r="R249" s="56"/>
      <c r="S249" s="56"/>
      <c r="T249" s="56"/>
    </row>
    <row r="250" spans="1:20">
      <c r="A250" s="49"/>
      <c r="B250" s="13"/>
      <c r="C250" s="10"/>
      <c r="D250" s="56"/>
      <c r="E250" s="56"/>
      <c r="F250" s="56"/>
      <c r="G250" s="56"/>
      <c r="H250" s="56"/>
      <c r="I250" s="56"/>
      <c r="J250" s="56"/>
      <c r="K250" s="56"/>
      <c r="L250" s="10"/>
      <c r="M250" s="56"/>
      <c r="N250" s="56"/>
      <c r="O250" s="56"/>
      <c r="P250" s="56"/>
      <c r="Q250" s="56"/>
      <c r="R250" s="56"/>
      <c r="S250" s="56"/>
      <c r="T250" s="56"/>
    </row>
    <row r="251" spans="1:20">
      <c r="A251" s="49"/>
      <c r="B251" s="13"/>
      <c r="C251" s="10"/>
      <c r="D251" s="56"/>
      <c r="E251" s="56"/>
      <c r="F251" s="56"/>
      <c r="G251" s="56"/>
      <c r="H251" s="56"/>
      <c r="I251" s="56"/>
      <c r="J251" s="56"/>
      <c r="K251" s="56"/>
      <c r="L251" s="10"/>
      <c r="M251" s="56"/>
      <c r="N251" s="56"/>
      <c r="O251" s="56"/>
      <c r="P251" s="56"/>
      <c r="Q251" s="56"/>
      <c r="R251" s="56"/>
      <c r="S251" s="56"/>
      <c r="T251" s="56"/>
    </row>
    <row r="252" spans="1:20">
      <c r="A252" s="49"/>
      <c r="B252" s="13"/>
      <c r="C252" s="10"/>
      <c r="D252" s="56"/>
      <c r="E252" s="56"/>
      <c r="F252" s="56"/>
      <c r="G252" s="56"/>
      <c r="H252" s="56"/>
      <c r="I252" s="56"/>
      <c r="J252" s="56"/>
      <c r="K252" s="56"/>
      <c r="L252" s="10"/>
      <c r="M252" s="56"/>
      <c r="N252" s="56"/>
      <c r="O252" s="56"/>
      <c r="P252" s="56"/>
      <c r="Q252" s="56"/>
      <c r="R252" s="56"/>
      <c r="S252" s="56"/>
      <c r="T252" s="56"/>
    </row>
    <row r="253" spans="1:20">
      <c r="A253" s="49"/>
      <c r="B253" s="13"/>
      <c r="C253" s="10"/>
      <c r="D253" s="56"/>
      <c r="E253" s="56"/>
      <c r="F253" s="56"/>
      <c r="G253" s="56"/>
      <c r="H253" s="56"/>
      <c r="I253" s="56"/>
      <c r="J253" s="56"/>
      <c r="K253" s="56"/>
      <c r="L253" s="10"/>
      <c r="M253" s="56"/>
      <c r="N253" s="56"/>
      <c r="O253" s="56"/>
      <c r="P253" s="56"/>
      <c r="Q253" s="56"/>
      <c r="R253" s="56"/>
      <c r="S253" s="56"/>
      <c r="T253" s="56"/>
    </row>
    <row r="254" spans="1:20">
      <c r="A254" s="49"/>
      <c r="B254" s="13"/>
      <c r="C254" s="10"/>
      <c r="D254" s="56"/>
      <c r="E254" s="56"/>
      <c r="F254" s="56"/>
      <c r="G254" s="56"/>
      <c r="H254" s="56"/>
      <c r="I254" s="56"/>
      <c r="J254" s="56"/>
      <c r="K254" s="56"/>
      <c r="L254" s="10"/>
      <c r="M254" s="56"/>
      <c r="N254" s="56"/>
      <c r="O254" s="56"/>
      <c r="P254" s="56"/>
      <c r="Q254" s="56"/>
      <c r="R254" s="56"/>
      <c r="S254" s="56"/>
      <c r="T254" s="56"/>
    </row>
    <row r="255" spans="1:20">
      <c r="A255" s="49"/>
      <c r="B255" s="13"/>
      <c r="C255" s="10"/>
      <c r="D255" s="56"/>
      <c r="E255" s="56"/>
      <c r="F255" s="56"/>
      <c r="G255" s="56"/>
      <c r="H255" s="56"/>
      <c r="I255" s="56"/>
      <c r="J255" s="56"/>
      <c r="K255" s="56"/>
      <c r="L255" s="10"/>
      <c r="M255" s="56"/>
      <c r="N255" s="56"/>
      <c r="O255" s="56"/>
      <c r="P255" s="56"/>
      <c r="Q255" s="56"/>
      <c r="R255" s="56"/>
      <c r="S255" s="56"/>
      <c r="T255" s="56"/>
    </row>
    <row r="256" spans="1:20">
      <c r="A256" s="49"/>
      <c r="B256" s="13"/>
      <c r="C256" s="10"/>
      <c r="D256" s="56"/>
      <c r="E256" s="56"/>
      <c r="F256" s="56"/>
      <c r="G256" s="56"/>
      <c r="H256" s="56"/>
      <c r="I256" s="56"/>
      <c r="J256" s="56"/>
      <c r="K256" s="56"/>
      <c r="L256" s="10"/>
      <c r="M256" s="56"/>
      <c r="N256" s="56"/>
      <c r="O256" s="56"/>
      <c r="P256" s="56"/>
      <c r="Q256" s="56"/>
      <c r="R256" s="56"/>
      <c r="S256" s="56"/>
      <c r="T256" s="56"/>
    </row>
    <row r="257" spans="1:20">
      <c r="A257" s="49"/>
      <c r="B257" s="13"/>
      <c r="C257" s="10"/>
      <c r="D257" s="56"/>
      <c r="E257" s="56"/>
      <c r="F257" s="56"/>
      <c r="G257" s="56"/>
      <c r="H257" s="56"/>
      <c r="I257" s="56"/>
      <c r="J257" s="56"/>
      <c r="K257" s="56"/>
      <c r="L257" s="10"/>
      <c r="M257" s="56"/>
      <c r="N257" s="56"/>
      <c r="O257" s="56"/>
      <c r="P257" s="56"/>
      <c r="Q257" s="56"/>
      <c r="R257" s="56"/>
      <c r="S257" s="56"/>
      <c r="T257" s="56"/>
    </row>
    <row r="258" spans="1:20">
      <c r="A258" s="49"/>
      <c r="B258" s="13"/>
      <c r="C258" s="10"/>
      <c r="D258" s="56"/>
      <c r="E258" s="56"/>
      <c r="F258" s="56"/>
      <c r="G258" s="56"/>
      <c r="H258" s="56"/>
      <c r="I258" s="56"/>
      <c r="J258" s="56"/>
      <c r="K258" s="56"/>
      <c r="L258" s="10"/>
      <c r="M258" s="56"/>
      <c r="N258" s="56"/>
      <c r="O258" s="56"/>
      <c r="P258" s="56"/>
      <c r="Q258" s="56"/>
      <c r="R258" s="56"/>
      <c r="S258" s="56"/>
      <c r="T258" s="56"/>
    </row>
    <row r="259" spans="1:20">
      <c r="A259" s="49"/>
      <c r="B259" s="13"/>
      <c r="C259" s="10"/>
      <c r="D259" s="56"/>
      <c r="E259" s="56"/>
      <c r="F259" s="56"/>
      <c r="G259" s="56"/>
      <c r="H259" s="56"/>
      <c r="I259" s="56"/>
      <c r="J259" s="56"/>
      <c r="K259" s="56"/>
      <c r="L259" s="10"/>
      <c r="M259" s="56"/>
      <c r="N259" s="56"/>
      <c r="O259" s="56"/>
      <c r="P259" s="56"/>
      <c r="Q259" s="56"/>
      <c r="R259" s="56"/>
      <c r="S259" s="56"/>
      <c r="T259" s="56"/>
    </row>
    <row r="260" spans="1:20">
      <c r="A260" s="49"/>
      <c r="B260" s="13"/>
      <c r="C260" s="10"/>
      <c r="D260" s="56"/>
      <c r="E260" s="56"/>
      <c r="F260" s="56"/>
      <c r="G260" s="56"/>
      <c r="H260" s="56"/>
      <c r="I260" s="56"/>
      <c r="J260" s="56"/>
      <c r="K260" s="56"/>
      <c r="L260" s="10"/>
      <c r="M260" s="56"/>
      <c r="N260" s="56"/>
      <c r="O260" s="56"/>
      <c r="P260" s="56"/>
      <c r="Q260" s="56"/>
      <c r="R260" s="56"/>
      <c r="S260" s="56"/>
      <c r="T260" s="56"/>
    </row>
    <row r="261" spans="1:20">
      <c r="A261" s="49"/>
      <c r="B261" s="13"/>
      <c r="C261" s="10"/>
      <c r="D261" s="56"/>
      <c r="E261" s="56"/>
      <c r="F261" s="56"/>
      <c r="G261" s="56"/>
      <c r="H261" s="56"/>
      <c r="I261" s="56"/>
      <c r="J261" s="56"/>
      <c r="K261" s="56"/>
      <c r="L261" s="10"/>
      <c r="M261" s="56"/>
      <c r="N261" s="56"/>
      <c r="O261" s="56"/>
      <c r="P261" s="56"/>
      <c r="Q261" s="56"/>
      <c r="R261" s="56"/>
      <c r="S261" s="56"/>
      <c r="T261" s="56"/>
    </row>
    <row r="262" spans="1:20">
      <c r="A262" s="49"/>
      <c r="B262" s="13"/>
      <c r="C262" s="10"/>
      <c r="D262" s="56"/>
      <c r="E262" s="56"/>
      <c r="F262" s="56"/>
      <c r="G262" s="56"/>
      <c r="H262" s="56"/>
      <c r="I262" s="56"/>
      <c r="J262" s="56"/>
      <c r="K262" s="56"/>
      <c r="L262" s="10"/>
      <c r="M262" s="56"/>
      <c r="N262" s="56"/>
      <c r="O262" s="56"/>
      <c r="P262" s="56"/>
      <c r="Q262" s="56"/>
      <c r="R262" s="56"/>
      <c r="S262" s="56"/>
      <c r="T262" s="56"/>
    </row>
    <row r="263" spans="1:20">
      <c r="A263" s="49"/>
      <c r="B263" s="13"/>
      <c r="C263" s="10"/>
      <c r="D263" s="56"/>
      <c r="E263" s="56"/>
      <c r="F263" s="56"/>
      <c r="G263" s="56"/>
      <c r="H263" s="56"/>
      <c r="I263" s="56"/>
      <c r="J263" s="56"/>
      <c r="K263" s="56"/>
      <c r="L263" s="10"/>
      <c r="M263" s="56"/>
      <c r="N263" s="56"/>
      <c r="O263" s="56"/>
      <c r="P263" s="56"/>
      <c r="Q263" s="56"/>
      <c r="R263" s="56"/>
      <c r="S263" s="56"/>
      <c r="T263" s="56"/>
    </row>
    <row r="264" spans="1:20">
      <c r="A264" s="49"/>
      <c r="B264" s="13"/>
      <c r="C264" s="10"/>
      <c r="D264" s="56"/>
      <c r="E264" s="56"/>
      <c r="F264" s="56"/>
      <c r="G264" s="56"/>
      <c r="H264" s="56"/>
      <c r="I264" s="56"/>
      <c r="J264" s="56"/>
      <c r="K264" s="56"/>
      <c r="L264" s="10"/>
      <c r="M264" s="56"/>
      <c r="N264" s="56"/>
      <c r="O264" s="56"/>
      <c r="P264" s="56"/>
      <c r="Q264" s="56"/>
      <c r="R264" s="56"/>
      <c r="S264" s="56"/>
      <c r="T264" s="56"/>
    </row>
    <row r="265" spans="1:20">
      <c r="A265" s="49"/>
      <c r="B265" s="13"/>
      <c r="C265" s="10"/>
      <c r="D265" s="56"/>
      <c r="E265" s="56"/>
      <c r="F265" s="56"/>
      <c r="G265" s="56"/>
      <c r="H265" s="56"/>
      <c r="I265" s="56"/>
      <c r="J265" s="56"/>
      <c r="K265" s="56"/>
      <c r="L265" s="10"/>
      <c r="M265" s="56"/>
      <c r="N265" s="56"/>
      <c r="O265" s="56"/>
      <c r="P265" s="56"/>
      <c r="Q265" s="56"/>
      <c r="R265" s="56"/>
      <c r="S265" s="56"/>
      <c r="T265" s="56"/>
    </row>
    <row r="266" spans="1:20">
      <c r="A266" s="49"/>
      <c r="B266" s="13"/>
      <c r="C266" s="10"/>
      <c r="D266" s="56"/>
      <c r="E266" s="56"/>
      <c r="F266" s="56"/>
      <c r="G266" s="56"/>
      <c r="H266" s="56"/>
      <c r="I266" s="56"/>
      <c r="J266" s="56"/>
      <c r="K266" s="56"/>
      <c r="L266" s="10"/>
      <c r="M266" s="56"/>
      <c r="N266" s="56"/>
      <c r="O266" s="56"/>
      <c r="P266" s="56"/>
      <c r="Q266" s="56"/>
      <c r="R266" s="56"/>
      <c r="S266" s="56"/>
      <c r="T266" s="56"/>
    </row>
    <row r="267" spans="1:20">
      <c r="A267" s="49"/>
      <c r="B267" s="13"/>
      <c r="C267" s="10"/>
      <c r="D267" s="56"/>
      <c r="E267" s="56"/>
      <c r="F267" s="56"/>
      <c r="G267" s="56"/>
      <c r="H267" s="56"/>
      <c r="I267" s="56"/>
      <c r="J267" s="56"/>
      <c r="K267" s="56"/>
      <c r="L267" s="10"/>
      <c r="M267" s="56"/>
      <c r="N267" s="56"/>
      <c r="O267" s="56"/>
      <c r="P267" s="56"/>
      <c r="Q267" s="56"/>
      <c r="R267" s="56"/>
      <c r="S267" s="56"/>
      <c r="T267" s="56"/>
    </row>
    <row r="268" spans="1:20">
      <c r="A268" s="49"/>
      <c r="B268" s="13"/>
      <c r="C268" s="10"/>
      <c r="D268" s="56"/>
      <c r="E268" s="56"/>
      <c r="F268" s="56"/>
      <c r="G268" s="56"/>
      <c r="H268" s="56"/>
      <c r="I268" s="56"/>
      <c r="J268" s="56"/>
      <c r="K268" s="56"/>
      <c r="L268" s="10"/>
      <c r="M268" s="56"/>
      <c r="N268" s="56"/>
      <c r="O268" s="56"/>
      <c r="P268" s="56"/>
      <c r="Q268" s="56"/>
      <c r="R268" s="56"/>
      <c r="S268" s="56"/>
      <c r="T268" s="56"/>
    </row>
    <row r="269" spans="1:20">
      <c r="A269" s="49"/>
      <c r="B269" s="13"/>
      <c r="C269" s="10"/>
      <c r="D269" s="56"/>
      <c r="E269" s="56"/>
      <c r="F269" s="56"/>
      <c r="G269" s="56"/>
      <c r="H269" s="56"/>
      <c r="I269" s="56"/>
      <c r="J269" s="56"/>
      <c r="K269" s="56"/>
      <c r="L269" s="10"/>
      <c r="M269" s="56"/>
      <c r="N269" s="56"/>
      <c r="O269" s="56"/>
      <c r="P269" s="56"/>
      <c r="Q269" s="56"/>
      <c r="R269" s="56"/>
      <c r="S269" s="56"/>
      <c r="T269" s="56"/>
    </row>
    <row r="270" spans="1:20">
      <c r="A270" s="49"/>
      <c r="B270" s="13"/>
      <c r="C270" s="10"/>
      <c r="D270" s="56"/>
      <c r="E270" s="56"/>
      <c r="F270" s="56"/>
      <c r="G270" s="56"/>
      <c r="H270" s="56"/>
      <c r="I270" s="56"/>
      <c r="J270" s="56"/>
      <c r="K270" s="56"/>
      <c r="L270" s="10"/>
      <c r="M270" s="56"/>
      <c r="N270" s="56"/>
      <c r="O270" s="56"/>
      <c r="P270" s="56"/>
      <c r="Q270" s="56"/>
      <c r="R270" s="56"/>
      <c r="S270" s="56"/>
      <c r="T270" s="56"/>
    </row>
    <row r="271" spans="1:20">
      <c r="A271" s="49"/>
      <c r="B271" s="13"/>
      <c r="C271" s="10"/>
      <c r="D271" s="56"/>
      <c r="E271" s="56"/>
      <c r="F271" s="56"/>
      <c r="G271" s="56"/>
      <c r="H271" s="56"/>
      <c r="I271" s="56"/>
      <c r="J271" s="56"/>
      <c r="K271" s="56"/>
      <c r="L271" s="10"/>
      <c r="M271" s="56"/>
      <c r="N271" s="56"/>
      <c r="O271" s="56"/>
      <c r="P271" s="56"/>
      <c r="Q271" s="56"/>
      <c r="R271" s="56"/>
      <c r="S271" s="56"/>
      <c r="T271" s="56"/>
    </row>
    <row r="272" spans="1:20">
      <c r="A272" s="49"/>
      <c r="B272" s="13"/>
      <c r="C272" s="10"/>
      <c r="D272" s="56"/>
      <c r="E272" s="56"/>
      <c r="F272" s="56"/>
      <c r="G272" s="56"/>
      <c r="H272" s="56"/>
      <c r="I272" s="56"/>
      <c r="J272" s="56"/>
      <c r="K272" s="56"/>
      <c r="L272" s="10"/>
      <c r="M272" s="56"/>
      <c r="N272" s="56"/>
      <c r="O272" s="56"/>
      <c r="P272" s="56"/>
      <c r="Q272" s="56"/>
      <c r="R272" s="56"/>
      <c r="S272" s="56"/>
      <c r="T272" s="56"/>
    </row>
    <row r="273" spans="1:20">
      <c r="A273" s="49"/>
      <c r="B273" s="13"/>
      <c r="C273" s="10"/>
      <c r="D273" s="56"/>
      <c r="E273" s="56"/>
      <c r="F273" s="56"/>
      <c r="G273" s="56"/>
      <c r="H273" s="56"/>
      <c r="I273" s="56"/>
      <c r="J273" s="56"/>
      <c r="K273" s="56"/>
      <c r="L273" s="10"/>
      <c r="M273" s="56"/>
      <c r="N273" s="56"/>
      <c r="O273" s="56"/>
      <c r="P273" s="56"/>
      <c r="Q273" s="56"/>
      <c r="R273" s="56"/>
      <c r="S273" s="56"/>
      <c r="T273" s="56"/>
    </row>
    <row r="274" spans="1:20">
      <c r="A274" s="49"/>
      <c r="B274" s="13"/>
      <c r="C274" s="10"/>
      <c r="D274" s="56"/>
      <c r="E274" s="56"/>
      <c r="F274" s="56"/>
      <c r="G274" s="56"/>
      <c r="H274" s="56"/>
      <c r="I274" s="56"/>
      <c r="J274" s="56"/>
      <c r="K274" s="56"/>
      <c r="L274" s="10"/>
      <c r="M274" s="56"/>
      <c r="N274" s="56"/>
      <c r="O274" s="56"/>
      <c r="P274" s="56"/>
      <c r="Q274" s="56"/>
      <c r="R274" s="56"/>
      <c r="S274" s="56"/>
      <c r="T274" s="56"/>
    </row>
    <row r="275" spans="1:20">
      <c r="A275" s="49"/>
      <c r="B275" s="13"/>
      <c r="C275" s="10"/>
      <c r="D275" s="56"/>
      <c r="E275" s="56"/>
      <c r="F275" s="56"/>
      <c r="G275" s="56"/>
      <c r="H275" s="56"/>
      <c r="I275" s="56"/>
      <c r="J275" s="56"/>
      <c r="K275" s="56"/>
      <c r="L275" s="10"/>
      <c r="M275" s="56"/>
      <c r="N275" s="56"/>
      <c r="O275" s="56"/>
      <c r="P275" s="56"/>
      <c r="Q275" s="56"/>
      <c r="R275" s="56"/>
      <c r="S275" s="56"/>
      <c r="T275" s="56"/>
    </row>
    <row r="276" spans="1:20">
      <c r="A276" s="49"/>
      <c r="B276" s="13"/>
      <c r="C276" s="10"/>
      <c r="D276" s="56"/>
      <c r="E276" s="56"/>
      <c r="F276" s="56"/>
      <c r="G276" s="56"/>
      <c r="H276" s="56"/>
      <c r="I276" s="56"/>
      <c r="J276" s="56"/>
      <c r="K276" s="56"/>
      <c r="L276" s="10"/>
      <c r="M276" s="56"/>
      <c r="N276" s="56"/>
      <c r="O276" s="56"/>
      <c r="P276" s="56"/>
      <c r="Q276" s="56"/>
      <c r="R276" s="56"/>
      <c r="S276" s="56"/>
      <c r="T276" s="56"/>
    </row>
    <row r="277" spans="1:20">
      <c r="A277" s="49"/>
      <c r="B277" s="13"/>
      <c r="C277" s="10"/>
      <c r="D277" s="56"/>
      <c r="E277" s="56"/>
      <c r="F277" s="56"/>
      <c r="G277" s="56"/>
      <c r="H277" s="56"/>
      <c r="I277" s="56"/>
      <c r="J277" s="56"/>
      <c r="K277" s="56"/>
      <c r="L277" s="10"/>
      <c r="M277" s="56"/>
      <c r="N277" s="56"/>
      <c r="O277" s="56"/>
      <c r="P277" s="56"/>
      <c r="Q277" s="56"/>
      <c r="R277" s="56"/>
      <c r="S277" s="56"/>
      <c r="T277" s="56"/>
    </row>
    <row r="278" spans="1:20">
      <c r="A278" s="49"/>
      <c r="B278" s="13"/>
      <c r="C278" s="10"/>
      <c r="D278" s="56"/>
      <c r="E278" s="56"/>
      <c r="F278" s="56"/>
      <c r="G278" s="56"/>
      <c r="H278" s="56"/>
      <c r="I278" s="56"/>
      <c r="J278" s="56"/>
      <c r="K278" s="56"/>
      <c r="L278" s="10"/>
      <c r="M278" s="56"/>
      <c r="N278" s="56"/>
      <c r="O278" s="56"/>
      <c r="P278" s="56"/>
      <c r="Q278" s="56"/>
      <c r="R278" s="56"/>
      <c r="S278" s="56"/>
      <c r="T278" s="56"/>
    </row>
    <row r="279" spans="1:20">
      <c r="A279" s="49"/>
      <c r="B279" s="13"/>
      <c r="C279" s="10"/>
      <c r="D279" s="56"/>
      <c r="E279" s="56"/>
      <c r="F279" s="56"/>
      <c r="G279" s="56"/>
      <c r="H279" s="56"/>
      <c r="I279" s="56"/>
      <c r="J279" s="56"/>
      <c r="K279" s="56"/>
      <c r="L279" s="10"/>
      <c r="M279" s="56"/>
      <c r="N279" s="56"/>
      <c r="O279" s="56"/>
      <c r="P279" s="56"/>
      <c r="Q279" s="56"/>
      <c r="R279" s="56"/>
      <c r="S279" s="56"/>
      <c r="T279" s="56"/>
    </row>
    <row r="280" spans="1:20">
      <c r="A280" s="49"/>
      <c r="B280" s="13"/>
      <c r="C280" s="10"/>
      <c r="D280" s="56"/>
      <c r="E280" s="56"/>
      <c r="F280" s="56"/>
      <c r="G280" s="56"/>
      <c r="H280" s="56"/>
      <c r="I280" s="56"/>
      <c r="J280" s="56"/>
      <c r="K280" s="56"/>
      <c r="L280" s="10"/>
      <c r="M280" s="56"/>
      <c r="N280" s="56"/>
      <c r="O280" s="56"/>
      <c r="P280" s="56"/>
      <c r="Q280" s="56"/>
      <c r="R280" s="56"/>
      <c r="S280" s="56"/>
      <c r="T280" s="56"/>
    </row>
    <row r="281" spans="1:20">
      <c r="A281" s="49"/>
      <c r="B281" s="13"/>
      <c r="C281" s="10"/>
      <c r="D281" s="56"/>
      <c r="E281" s="56"/>
      <c r="F281" s="56"/>
      <c r="G281" s="56"/>
      <c r="H281" s="56"/>
      <c r="I281" s="56"/>
      <c r="J281" s="56"/>
      <c r="K281" s="56"/>
      <c r="L281" s="10"/>
      <c r="M281" s="56"/>
      <c r="N281" s="56"/>
      <c r="O281" s="56"/>
      <c r="P281" s="56"/>
      <c r="Q281" s="56"/>
      <c r="R281" s="56"/>
      <c r="S281" s="56"/>
      <c r="T281" s="56"/>
    </row>
    <row r="282" spans="1:20">
      <c r="A282" s="49"/>
      <c r="B282" s="13"/>
      <c r="C282" s="10"/>
      <c r="D282" s="56"/>
      <c r="E282" s="56"/>
      <c r="F282" s="56"/>
      <c r="G282" s="56"/>
      <c r="H282" s="56"/>
      <c r="I282" s="56"/>
      <c r="J282" s="56"/>
      <c r="K282" s="56"/>
      <c r="L282" s="10"/>
      <c r="M282" s="56"/>
      <c r="N282" s="56"/>
      <c r="O282" s="56"/>
      <c r="P282" s="56"/>
      <c r="Q282" s="56"/>
      <c r="R282" s="56"/>
      <c r="S282" s="56"/>
      <c r="T282" s="56"/>
    </row>
    <row r="283" spans="1:20">
      <c r="A283" s="49"/>
      <c r="B283" s="13"/>
      <c r="C283" s="10"/>
      <c r="D283" s="56"/>
      <c r="E283" s="56"/>
      <c r="F283" s="56"/>
      <c r="G283" s="56"/>
      <c r="H283" s="56"/>
      <c r="I283" s="56"/>
      <c r="J283" s="56"/>
      <c r="K283" s="56"/>
      <c r="L283" s="10"/>
      <c r="M283" s="56"/>
      <c r="N283" s="56"/>
      <c r="O283" s="56"/>
      <c r="P283" s="56"/>
      <c r="Q283" s="56"/>
      <c r="R283" s="56"/>
      <c r="S283" s="56"/>
      <c r="T283" s="56"/>
    </row>
    <row r="284" spans="1:20">
      <c r="A284" s="49"/>
      <c r="B284" s="13"/>
      <c r="C284" s="10"/>
      <c r="D284" s="56"/>
      <c r="E284" s="56"/>
      <c r="F284" s="56"/>
      <c r="G284" s="56"/>
      <c r="H284" s="56"/>
      <c r="I284" s="56"/>
      <c r="J284" s="56"/>
      <c r="K284" s="56"/>
      <c r="L284" s="10"/>
      <c r="M284" s="56"/>
      <c r="N284" s="56"/>
      <c r="O284" s="56"/>
      <c r="P284" s="56"/>
      <c r="Q284" s="56"/>
      <c r="R284" s="56"/>
      <c r="S284" s="56"/>
      <c r="T284" s="56"/>
    </row>
    <row r="285" spans="1:20">
      <c r="A285" s="49"/>
      <c r="B285" s="13"/>
      <c r="C285" s="10"/>
      <c r="D285" s="56"/>
      <c r="E285" s="56"/>
      <c r="F285" s="56"/>
      <c r="G285" s="56"/>
      <c r="H285" s="56"/>
      <c r="I285" s="56"/>
      <c r="J285" s="56"/>
      <c r="K285" s="56"/>
      <c r="L285" s="10"/>
      <c r="M285" s="56"/>
      <c r="N285" s="56"/>
      <c r="O285" s="56"/>
      <c r="P285" s="56"/>
      <c r="Q285" s="56"/>
      <c r="R285" s="56"/>
      <c r="S285" s="56"/>
      <c r="T285" s="56"/>
    </row>
    <row r="286" spans="1:20">
      <c r="A286" s="49"/>
      <c r="B286" s="13"/>
      <c r="C286" s="10"/>
      <c r="D286" s="56"/>
      <c r="E286" s="56"/>
      <c r="F286" s="56"/>
      <c r="G286" s="56"/>
      <c r="H286" s="56"/>
      <c r="I286" s="56"/>
      <c r="J286" s="56"/>
      <c r="K286" s="56"/>
      <c r="L286" s="10"/>
      <c r="M286" s="56"/>
      <c r="N286" s="56"/>
      <c r="O286" s="56"/>
      <c r="P286" s="56"/>
      <c r="Q286" s="56"/>
      <c r="R286" s="56"/>
      <c r="S286" s="56"/>
      <c r="T286" s="56"/>
    </row>
    <row r="287" spans="1:20">
      <c r="A287" s="49"/>
      <c r="B287" s="13"/>
      <c r="C287" s="10"/>
      <c r="D287" s="56"/>
      <c r="E287" s="56"/>
      <c r="F287" s="56"/>
      <c r="G287" s="56"/>
      <c r="H287" s="56"/>
      <c r="I287" s="56"/>
      <c r="J287" s="56"/>
      <c r="K287" s="56"/>
      <c r="L287" s="10"/>
      <c r="M287" s="56"/>
      <c r="N287" s="56"/>
      <c r="O287" s="56"/>
      <c r="P287" s="56"/>
      <c r="Q287" s="56"/>
      <c r="R287" s="56"/>
      <c r="S287" s="56"/>
      <c r="T287" s="56"/>
    </row>
    <row r="288" spans="1:20">
      <c r="A288" s="49"/>
      <c r="B288" s="13"/>
      <c r="C288" s="10"/>
      <c r="D288" s="56"/>
      <c r="E288" s="56"/>
      <c r="F288" s="56"/>
      <c r="G288" s="56"/>
      <c r="H288" s="56"/>
      <c r="I288" s="56"/>
      <c r="J288" s="56"/>
      <c r="K288" s="56"/>
      <c r="L288" s="10"/>
      <c r="M288" s="56"/>
      <c r="N288" s="56"/>
      <c r="O288" s="56"/>
      <c r="P288" s="56"/>
      <c r="Q288" s="56"/>
      <c r="R288" s="56"/>
      <c r="S288" s="56"/>
      <c r="T288" s="56"/>
    </row>
    <row r="289" spans="1:20">
      <c r="A289" s="49"/>
      <c r="B289" s="13"/>
      <c r="C289" s="10"/>
      <c r="D289" s="56"/>
      <c r="E289" s="56"/>
      <c r="F289" s="56"/>
      <c r="G289" s="56"/>
      <c r="H289" s="56"/>
      <c r="I289" s="56"/>
      <c r="J289" s="56"/>
      <c r="K289" s="56"/>
      <c r="L289" s="10"/>
      <c r="M289" s="56"/>
      <c r="N289" s="56"/>
      <c r="O289" s="56"/>
      <c r="P289" s="56"/>
      <c r="Q289" s="56"/>
      <c r="R289" s="56"/>
      <c r="S289" s="56"/>
      <c r="T289" s="56"/>
    </row>
    <row r="290" spans="1:20">
      <c r="A290" s="49"/>
      <c r="B290" s="13"/>
    </row>
    <row r="291" spans="1:20">
      <c r="A291" s="49"/>
      <c r="B291" s="13"/>
    </row>
    <row r="292" spans="1:20">
      <c r="A292" s="49"/>
      <c r="B292" s="13"/>
    </row>
    <row r="293" spans="1:20">
      <c r="A293" s="49"/>
      <c r="B293" s="13"/>
    </row>
    <row r="294" spans="1:20">
      <c r="A294" s="49"/>
      <c r="B294" s="13"/>
    </row>
    <row r="295" spans="1:20">
      <c r="A295" s="49"/>
      <c r="B295" s="13"/>
    </row>
    <row r="296" spans="1:20">
      <c r="A296" s="49"/>
      <c r="B296" s="13"/>
    </row>
    <row r="297" spans="1:20">
      <c r="A297" s="49"/>
      <c r="B297" s="13"/>
    </row>
    <row r="298" spans="1:20">
      <c r="A298" s="49"/>
      <c r="B298" s="13"/>
    </row>
    <row r="299" spans="1:20">
      <c r="A299" s="49"/>
      <c r="B299" s="13"/>
    </row>
    <row r="300" spans="1:20">
      <c r="A300" s="49"/>
      <c r="B300" s="13"/>
    </row>
    <row r="301" spans="1:20">
      <c r="A301" s="49"/>
      <c r="B301" s="13"/>
    </row>
    <row r="302" spans="1:20">
      <c r="A302" s="49"/>
      <c r="B302" s="13"/>
    </row>
    <row r="303" spans="1:20">
      <c r="A303" s="49"/>
      <c r="B303" s="13"/>
    </row>
    <row r="304" spans="1:20">
      <c r="A304" s="49"/>
      <c r="B304" s="13"/>
    </row>
    <row r="305" spans="1:2">
      <c r="A305" s="49"/>
      <c r="B305" s="13"/>
    </row>
    <row r="306" spans="1:2">
      <c r="A306" s="49"/>
      <c r="B306" s="13"/>
    </row>
    <row r="307" spans="1:2">
      <c r="A307" s="49"/>
      <c r="B307" s="13"/>
    </row>
    <row r="308" spans="1:2">
      <c r="A308" s="49"/>
      <c r="B308" s="13"/>
    </row>
    <row r="309" spans="1:2">
      <c r="A309" s="49"/>
      <c r="B309" s="13"/>
    </row>
    <row r="310" spans="1:2">
      <c r="A310" s="49"/>
      <c r="B310" s="13"/>
    </row>
    <row r="311" spans="1:2">
      <c r="A311" s="49"/>
      <c r="B311" s="13"/>
    </row>
    <row r="312" spans="1:2">
      <c r="A312" s="49"/>
      <c r="B312" s="13"/>
    </row>
    <row r="313" spans="1:2">
      <c r="A313" s="49"/>
      <c r="B313" s="13"/>
    </row>
    <row r="314" spans="1:2">
      <c r="A314" s="49"/>
      <c r="B314" s="13"/>
    </row>
    <row r="315" spans="1:2">
      <c r="A315" s="49"/>
      <c r="B315" s="13"/>
    </row>
    <row r="316" spans="1:2">
      <c r="A316" s="49"/>
      <c r="B316" s="13"/>
    </row>
    <row r="317" spans="1:2">
      <c r="A317" s="49"/>
      <c r="B317" s="13"/>
    </row>
    <row r="318" spans="1:2">
      <c r="A318" s="49"/>
      <c r="B318" s="13"/>
    </row>
    <row r="319" spans="1:2">
      <c r="A319" s="49"/>
      <c r="B319" s="13"/>
    </row>
    <row r="320" spans="1:2">
      <c r="A320" s="49"/>
      <c r="B320" s="13"/>
    </row>
    <row r="321" spans="1:2">
      <c r="A321" s="49"/>
      <c r="B321" s="13"/>
    </row>
    <row r="322" spans="1:2">
      <c r="A322" s="49"/>
      <c r="B322" s="13"/>
    </row>
    <row r="323" spans="1:2">
      <c r="A323" s="49"/>
      <c r="B323" s="13"/>
    </row>
    <row r="324" spans="1:2">
      <c r="A324" s="49"/>
      <c r="B324" s="13"/>
    </row>
    <row r="325" spans="1:2">
      <c r="A325" s="49"/>
      <c r="B325" s="13"/>
    </row>
    <row r="326" spans="1:2">
      <c r="A326" s="49"/>
      <c r="B326" s="13"/>
    </row>
    <row r="327" spans="1:2">
      <c r="A327" s="49"/>
      <c r="B327" s="13"/>
    </row>
    <row r="328" spans="1:2">
      <c r="A328" s="49"/>
      <c r="B328" s="13"/>
    </row>
    <row r="329" spans="1:2">
      <c r="A329" s="49"/>
      <c r="B329" s="13"/>
    </row>
    <row r="330" spans="1:2">
      <c r="A330" s="49"/>
      <c r="B330" s="13"/>
    </row>
    <row r="331" spans="1:2">
      <c r="A331" s="49"/>
      <c r="B331" s="13"/>
    </row>
    <row r="332" spans="1:2">
      <c r="A332" s="49"/>
      <c r="B332" s="13"/>
    </row>
    <row r="333" spans="1:2">
      <c r="A333" s="49"/>
      <c r="B333" s="13"/>
    </row>
    <row r="334" spans="1:2">
      <c r="A334" s="49"/>
      <c r="B334" s="13"/>
    </row>
    <row r="335" spans="1:2">
      <c r="A335" s="49"/>
      <c r="B335" s="13"/>
    </row>
    <row r="336" spans="1:2">
      <c r="A336" s="49"/>
      <c r="B336" s="13"/>
    </row>
    <row r="337" spans="1:2">
      <c r="A337" s="49"/>
      <c r="B337" s="13"/>
    </row>
    <row r="338" spans="1:2">
      <c r="A338" s="49"/>
      <c r="B338" s="13"/>
    </row>
    <row r="339" spans="1:2">
      <c r="A339" s="49"/>
      <c r="B339" s="13"/>
    </row>
    <row r="340" spans="1:2">
      <c r="A340" s="49"/>
      <c r="B340" s="13"/>
    </row>
    <row r="341" spans="1:2">
      <c r="A341" s="49"/>
      <c r="B341" s="13"/>
    </row>
    <row r="342" spans="1:2">
      <c r="A342" s="49"/>
      <c r="B342" s="13"/>
    </row>
  </sheetData>
  <mergeCells count="1">
    <mergeCell ref="C1:I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firstPageNumber="1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9</vt:i4>
      </vt:variant>
    </vt:vector>
  </HeadingPairs>
  <TitlesOfParts>
    <vt:vector size="15" baseType="lpstr">
      <vt:lpstr>Sažetak općeg dijela</vt:lpstr>
      <vt:lpstr>Plan prih. po izvorima</vt:lpstr>
      <vt:lpstr>Opći dio - Prihodi</vt:lpstr>
      <vt:lpstr>Opći dio - Rashodi</vt:lpstr>
      <vt:lpstr>FINANC. PLAN 2018.</vt:lpstr>
      <vt:lpstr>PROJEKCIJE ZA 2019. i 2020.</vt:lpstr>
      <vt:lpstr>'FINANC. PLAN 2018.'!Ispis_naslova</vt:lpstr>
      <vt:lpstr>'Plan prih. po izvorima'!Ispis_naslova</vt:lpstr>
      <vt:lpstr>'PROJEKCIJE ZA 2019. i 2020.'!Ispis_naslova</vt:lpstr>
      <vt:lpstr>'FINANC. PLAN 2018.'!Podrucje_ispisa</vt:lpstr>
      <vt:lpstr>'Opći dio - Prihodi'!Podrucje_ispisa</vt:lpstr>
      <vt:lpstr>'Opći dio - Rashodi'!Podrucje_ispisa</vt:lpstr>
      <vt:lpstr>'Plan prih. po izvorima'!Podrucje_ispisa</vt:lpstr>
      <vt:lpstr>'PROJEKCIJE ZA 2019. i 2020.'!Podrucje_ispisa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Marija</cp:lastModifiedBy>
  <cp:lastPrinted>2018-02-01T06:49:18Z</cp:lastPrinted>
  <dcterms:created xsi:type="dcterms:W3CDTF">2013-09-11T11:00:21Z</dcterms:created>
  <dcterms:modified xsi:type="dcterms:W3CDTF">2019-02-07T12:28:44Z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